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130" tabRatio="671" activeTab="0"/>
  </bookViews>
  <sheets>
    <sheet name="前半戦 Aコート入力用" sheetId="1" r:id="rId1"/>
    <sheet name="前半戦 Bコート入力用" sheetId="2" r:id="rId2"/>
    <sheet name="後半トーナメント戦 上位" sheetId="3" r:id="rId3"/>
    <sheet name="後半トーナメント戦 下位" sheetId="4" r:id="rId4"/>
  </sheets>
  <definedNames>
    <definedName name="_Toc290845224" localSheetId="0">'前半戦 Aコート入力用'!#REF!</definedName>
    <definedName name="_Toc290845224" localSheetId="1">'前半戦 Bコート入力用'!#REF!</definedName>
    <definedName name="_xlnm.Print_Area" localSheetId="0">'前半戦 Aコート入力用'!$A$1:$Z$36</definedName>
    <definedName name="_xlnm.Print_Area" localSheetId="1">'前半戦 Bコート入力用'!$A$1:$Z$36</definedName>
  </definedNames>
  <calcPr fullCalcOnLoad="1"/>
</workbook>
</file>

<file path=xl/sharedStrings.xml><?xml version="1.0" encoding="utf-8"?>
<sst xmlns="http://schemas.openxmlformats.org/spreadsheetml/2006/main" count="234" uniqueCount="113">
  <si>
    <t>試合順</t>
  </si>
  <si>
    <t>対戦相手</t>
  </si>
  <si>
    <t>審判</t>
  </si>
  <si>
    <t>1試合</t>
  </si>
  <si>
    <t>①</t>
  </si>
  <si>
    <t>VS</t>
  </si>
  <si>
    <t>②</t>
  </si>
  <si>
    <t>③</t>
  </si>
  <si>
    <t>2試合</t>
  </si>
  <si>
    <t>④</t>
  </si>
  <si>
    <t>⑤</t>
  </si>
  <si>
    <t>3試合</t>
  </si>
  <si>
    <t>⑥</t>
  </si>
  <si>
    <t>4試合</t>
  </si>
  <si>
    <t>5試合</t>
  </si>
  <si>
    <t>6試合</t>
  </si>
  <si>
    <t>7試合</t>
  </si>
  <si>
    <t>8試合</t>
  </si>
  <si>
    <t>9試合</t>
  </si>
  <si>
    <t>10試合</t>
  </si>
  <si>
    <t>11試合</t>
  </si>
  <si>
    <t>12試合</t>
  </si>
  <si>
    <t>勝敗表</t>
  </si>
  <si>
    <t>得点</t>
  </si>
  <si>
    <t>失点</t>
  </si>
  <si>
    <t>差</t>
  </si>
  <si>
    <t>勝敗</t>
  </si>
  <si>
    <t>順位</t>
  </si>
  <si>
    <t>-</t>
  </si>
  <si>
    <t>順位は「①勝率」「②セット率」「③得失点差」「④直接対決の結果」「⑤得点の多いチーム」「⑥くじ」、の順で決めます。</t>
  </si>
  <si>
    <t>-</t>
  </si>
  <si>
    <t>各チーム得点</t>
  </si>
  <si>
    <t>各チーム失点</t>
  </si>
  <si>
    <t>勝敗</t>
  </si>
  <si>
    <t>ー</t>
  </si>
  <si>
    <t>-</t>
  </si>
  <si>
    <t>ー</t>
  </si>
  <si>
    <t>第3回 混合バレーボール八丈島関東交流大会</t>
  </si>
  <si>
    <t>総合優勝</t>
  </si>
  <si>
    <t>下位ﾘｰｸﾞ優勝</t>
  </si>
  <si>
    <t>B⑤</t>
  </si>
  <si>
    <t>Ｖ・Ｄ・Ｃ</t>
  </si>
  <si>
    <t>ホーベーズ</t>
  </si>
  <si>
    <t>サンライズ</t>
  </si>
  <si>
    <t>岡野農園Ａ</t>
  </si>
  <si>
    <t>朋友</t>
  </si>
  <si>
    <t>金沢純愛組</t>
  </si>
  <si>
    <t>岡野農園Ｂ</t>
  </si>
  <si>
    <t>PEANUTS　B</t>
  </si>
  <si>
    <t>三宅島ｽｶｰﾚｯﾂ</t>
  </si>
  <si>
    <t>Vabo Vari</t>
  </si>
  <si>
    <t>A１位</t>
  </si>
  <si>
    <t>A２位</t>
  </si>
  <si>
    <t>A３位</t>
  </si>
  <si>
    <t>B１位</t>
  </si>
  <si>
    <t>B２位</t>
  </si>
  <si>
    <t>B３位</t>
  </si>
  <si>
    <t>B2位</t>
  </si>
  <si>
    <t>※各コートの第一試合、第二試合はシードチームが審判をお願いします。第二試合目以降は負審になります。</t>
  </si>
  <si>
    <t>A４位</t>
  </si>
  <si>
    <t>A５位</t>
  </si>
  <si>
    <t>A６位</t>
  </si>
  <si>
    <t>B４位</t>
  </si>
  <si>
    <t>B５位</t>
  </si>
  <si>
    <t>B６位</t>
  </si>
  <si>
    <t>A⑤</t>
  </si>
  <si>
    <t>B③</t>
  </si>
  <si>
    <t>B④</t>
  </si>
  <si>
    <t>B①</t>
  </si>
  <si>
    <t>B②</t>
  </si>
  <si>
    <t>A③</t>
  </si>
  <si>
    <t>A④</t>
  </si>
  <si>
    <t>A①</t>
  </si>
  <si>
    <t>A②</t>
  </si>
  <si>
    <t>岡野農園A</t>
  </si>
  <si>
    <t>PEANUTS　Ａ</t>
  </si>
  <si>
    <t>三宅島ｽｶｰﾚｯﾂ</t>
  </si>
  <si>
    <t>岡野農園B</t>
  </si>
  <si>
    <t>A4位</t>
  </si>
  <si>
    <t>A5位</t>
  </si>
  <si>
    <t>B6位</t>
  </si>
  <si>
    <t>A6位</t>
  </si>
  <si>
    <t>B5位</t>
  </si>
  <si>
    <t>B4位</t>
  </si>
  <si>
    <t>A1位</t>
  </si>
  <si>
    <t>A2位</t>
  </si>
  <si>
    <t>B3位</t>
  </si>
  <si>
    <t>A3位</t>
  </si>
  <si>
    <t>B1位</t>
  </si>
  <si>
    <t>チームＨＩＭＥ</t>
  </si>
  <si>
    <t>第3回 混合バレーボール八丈島関東交流大会</t>
  </si>
  <si>
    <t>前半戦</t>
  </si>
  <si>
    <r>
      <t>後半戦</t>
    </r>
    <r>
      <rPr>
        <sz val="24"/>
        <rFont val="HGPｺﾞｼｯｸM"/>
        <family val="3"/>
      </rPr>
      <t>　下位チーム　トーナメント</t>
    </r>
  </si>
  <si>
    <r>
      <t>後半戦</t>
    </r>
    <r>
      <rPr>
        <sz val="24"/>
        <rFont val="HGPｺﾞｼｯｸM"/>
        <family val="3"/>
      </rPr>
      <t>　上位チーム　トーナメント</t>
    </r>
  </si>
  <si>
    <t>V・D・C</t>
  </si>
  <si>
    <t>Ｖａｂｏ Vari</t>
  </si>
  <si>
    <t>PEANUTS　B</t>
  </si>
  <si>
    <t>ﾁｰﾑ ＨＩＭＥ</t>
  </si>
  <si>
    <t>ホーベーズ</t>
  </si>
  <si>
    <t>サンライズ</t>
  </si>
  <si>
    <t>Aコート</t>
  </si>
  <si>
    <t>Bコート</t>
  </si>
  <si>
    <t>PEANUTS　Ａ</t>
  </si>
  <si>
    <t>ＰＥＡＮＵＴＳ　Ａ</t>
  </si>
  <si>
    <t>総合７位</t>
  </si>
  <si>
    <t>総合８位</t>
  </si>
  <si>
    <t>総合11位</t>
  </si>
  <si>
    <t>総合9位</t>
  </si>
  <si>
    <t>総合3位</t>
  </si>
  <si>
    <t>金沢純愛組</t>
  </si>
  <si>
    <t>総合1位</t>
  </si>
  <si>
    <t>総合2位</t>
  </si>
  <si>
    <t>総合5位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</si>
</sst>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0.5"/>
      <color indexed="8"/>
      <name val="HGPｺﾞｼｯｸM"/>
      <family val="3"/>
    </font>
    <font>
      <b/>
      <sz val="13"/>
      <color indexed="8"/>
      <name val="HGPｺﾞｼｯｸM"/>
      <family val="3"/>
    </font>
    <font>
      <sz val="13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8"/>
      <name val="HGPｺﾞｼｯｸM"/>
      <family val="3"/>
    </font>
    <font>
      <b/>
      <sz val="30"/>
      <name val="HGPｺﾞｼｯｸM"/>
      <family val="3"/>
    </font>
    <font>
      <sz val="24"/>
      <name val="HGPｺﾞｼｯｸM"/>
      <family val="3"/>
    </font>
    <font>
      <sz val="22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5"/>
      <name val="HGPｺﾞｼｯｸM"/>
      <family val="3"/>
    </font>
    <font>
      <b/>
      <sz val="24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24"/>
      <name val="HGPｺﾞｼｯｸM"/>
      <family val="3"/>
    </font>
    <font>
      <sz val="20"/>
      <name val="HGPｺﾞｼｯｸM"/>
      <family val="3"/>
    </font>
    <font>
      <sz val="10"/>
      <name val="HGPｺﾞｼｯｸM"/>
      <family val="3"/>
    </font>
    <font>
      <sz val="20"/>
      <color indexed="8"/>
      <name val="ＭＳ Ｐゴシック"/>
      <family val="3"/>
    </font>
    <font>
      <b/>
      <sz val="18"/>
      <color indexed="10"/>
      <name val="HGPｺﾞｼｯｸM"/>
      <family val="3"/>
    </font>
    <font>
      <sz val="10"/>
      <color indexed="8"/>
      <name val="HGP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0" xfId="64" applyFont="1" applyFill="1" applyAlignment="1">
      <alignment vertical="center"/>
      <protection/>
    </xf>
    <xf numFmtId="0" fontId="28" fillId="0" borderId="0" xfId="64" applyFont="1" applyFill="1" applyBorder="1" applyAlignment="1">
      <alignment vertical="center"/>
      <protection/>
    </xf>
    <xf numFmtId="0" fontId="28" fillId="0" borderId="0" xfId="64" applyFont="1" applyFill="1" applyBorder="1" applyAlignment="1">
      <alignment horizontal="center" vertical="center"/>
      <protection/>
    </xf>
    <xf numFmtId="0" fontId="28" fillId="0" borderId="0" xfId="64" applyFont="1" applyFill="1" applyAlignment="1">
      <alignment horizontal="center" vertical="center"/>
      <protection/>
    </xf>
    <xf numFmtId="0" fontId="28" fillId="0" borderId="14" xfId="64" applyFont="1" applyFill="1" applyBorder="1" applyAlignment="1">
      <alignment vertical="center"/>
      <protection/>
    </xf>
    <xf numFmtId="0" fontId="28" fillId="0" borderId="15" xfId="64" applyFont="1" applyFill="1" applyBorder="1" applyAlignment="1">
      <alignment vertical="center"/>
      <protection/>
    </xf>
    <xf numFmtId="0" fontId="28" fillId="0" borderId="16" xfId="64" applyFont="1" applyFill="1" applyBorder="1" applyAlignment="1">
      <alignment vertical="center"/>
      <protection/>
    </xf>
    <xf numFmtId="0" fontId="28" fillId="0" borderId="0" xfId="64" applyFont="1" applyFill="1" applyAlignment="1">
      <alignment horizontal="center" vertical="center" wrapText="1"/>
      <protection/>
    </xf>
    <xf numFmtId="0" fontId="32" fillId="0" borderId="0" xfId="64" applyFont="1" applyFill="1" applyAlignment="1">
      <alignment vertical="center"/>
      <protection/>
    </xf>
    <xf numFmtId="0" fontId="28" fillId="0" borderId="17" xfId="64" applyFont="1" applyFill="1" applyBorder="1" applyAlignment="1">
      <alignment vertical="center"/>
      <protection/>
    </xf>
    <xf numFmtId="0" fontId="28" fillId="0" borderId="18" xfId="64" applyFont="1" applyFill="1" applyBorder="1" applyAlignment="1">
      <alignment vertical="center"/>
      <protection/>
    </xf>
    <xf numFmtId="0" fontId="28" fillId="0" borderId="16" xfId="64" applyFont="1" applyFill="1" applyBorder="1" applyAlignment="1">
      <alignment horizontal="center" vertical="center"/>
      <protection/>
    </xf>
    <xf numFmtId="0" fontId="28" fillId="0" borderId="19" xfId="64" applyFont="1" applyFill="1" applyBorder="1" applyAlignment="1">
      <alignment vertical="center"/>
      <protection/>
    </xf>
    <xf numFmtId="0" fontId="28" fillId="0" borderId="20" xfId="64" applyFont="1" applyFill="1" applyBorder="1" applyAlignment="1">
      <alignment horizontal="center" vertical="center"/>
      <protection/>
    </xf>
    <xf numFmtId="0" fontId="34" fillId="0" borderId="0" xfId="64" applyFont="1" applyFill="1" applyAlignment="1">
      <alignment horizontal="center" vertical="center" shrinkToFit="1"/>
      <protection/>
    </xf>
    <xf numFmtId="0" fontId="27" fillId="21" borderId="1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/>
    </xf>
    <xf numFmtId="0" fontId="37" fillId="0" borderId="0" xfId="64" applyFont="1" applyFill="1" applyAlignment="1">
      <alignment vertical="center"/>
      <protection/>
    </xf>
    <xf numFmtId="0" fontId="41" fillId="0" borderId="21" xfId="64" applyFont="1" applyFill="1" applyBorder="1" applyAlignment="1">
      <alignment horizontal="center" vertical="center"/>
      <protection/>
    </xf>
    <xf numFmtId="0" fontId="41" fillId="0" borderId="22" xfId="64" applyFont="1" applyFill="1" applyBorder="1" applyAlignment="1">
      <alignment horizontal="center" vertical="center"/>
      <protection/>
    </xf>
    <xf numFmtId="0" fontId="41" fillId="0" borderId="17" xfId="64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1" borderId="11" xfId="0" applyFont="1" applyFill="1" applyBorder="1" applyAlignment="1" applyProtection="1">
      <alignment horizontal="center" vertical="center" wrapText="1"/>
      <protection locked="0"/>
    </xf>
    <xf numFmtId="0" fontId="26" fillId="21" borderId="12" xfId="0" applyFont="1" applyFill="1" applyBorder="1" applyAlignment="1" applyProtection="1">
      <alignment horizontal="center" vertical="center" wrapText="1"/>
      <protection locked="0"/>
    </xf>
    <xf numFmtId="0" fontId="26" fillId="21" borderId="13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21" borderId="10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24" borderId="0" xfId="64" applyFont="1" applyFill="1" applyAlignment="1">
      <alignment horizontal="center" vertical="center" shrinkToFit="1"/>
      <protection/>
    </xf>
    <xf numFmtId="0" fontId="34" fillId="0" borderId="0" xfId="64" applyFont="1" applyFill="1" applyAlignment="1">
      <alignment horizontal="center" vertical="center" shrinkToFit="1"/>
      <protection/>
    </xf>
    <xf numFmtId="0" fontId="34" fillId="0" borderId="0" xfId="64" applyFont="1" applyFill="1" applyAlignment="1">
      <alignment horizontal="left" vertical="center" shrinkToFit="1"/>
      <protection/>
    </xf>
    <xf numFmtId="0" fontId="28" fillId="0" borderId="0" xfId="64" applyFont="1" applyFill="1" applyBorder="1" applyAlignment="1">
      <alignment horizontal="center" vertical="center"/>
      <protection/>
    </xf>
    <xf numFmtId="0" fontId="28" fillId="0" borderId="47" xfId="64" applyFont="1" applyFill="1" applyBorder="1" applyAlignment="1">
      <alignment horizontal="center" vertical="center"/>
      <protection/>
    </xf>
    <xf numFmtId="0" fontId="28" fillId="0" borderId="0" xfId="64" applyFont="1" applyFill="1" applyAlignment="1">
      <alignment horizontal="center" vertical="center" wrapText="1"/>
      <protection/>
    </xf>
    <xf numFmtId="0" fontId="28" fillId="0" borderId="48" xfId="64" applyFont="1" applyFill="1" applyBorder="1" applyAlignment="1">
      <alignment horizontal="center" vertical="center"/>
      <protection/>
    </xf>
    <xf numFmtId="0" fontId="28" fillId="0" borderId="49" xfId="64" applyFont="1" applyFill="1" applyBorder="1" applyAlignment="1">
      <alignment horizontal="center" vertical="center"/>
      <protection/>
    </xf>
    <xf numFmtId="0" fontId="29" fillId="0" borderId="0" xfId="64" applyFont="1" applyFill="1" applyAlignment="1">
      <alignment horizontal="center" vertical="center"/>
      <protection/>
    </xf>
    <xf numFmtId="0" fontId="33" fillId="0" borderId="10" xfId="64" applyFont="1" applyFill="1" applyBorder="1" applyAlignment="1">
      <alignment horizontal="center" vertical="center"/>
      <protection/>
    </xf>
    <xf numFmtId="0" fontId="33" fillId="0" borderId="10" xfId="64" applyFont="1" applyFill="1" applyBorder="1" applyAlignment="1">
      <alignment horizontal="distributed" vertical="center" indent="1"/>
      <protection/>
    </xf>
    <xf numFmtId="0" fontId="31" fillId="0" borderId="0" xfId="64" applyFont="1" applyFill="1" applyAlignment="1">
      <alignment horizontal="center" vertical="center"/>
      <protection/>
    </xf>
    <xf numFmtId="0" fontId="38" fillId="24" borderId="50" xfId="64" applyFont="1" applyFill="1" applyBorder="1" applyAlignment="1">
      <alignment horizontal="distributed" vertical="center"/>
      <protection/>
    </xf>
    <xf numFmtId="0" fontId="40" fillId="24" borderId="51" xfId="0" applyFont="1" applyFill="1" applyBorder="1" applyAlignment="1">
      <alignment horizontal="distributed" vertical="center"/>
    </xf>
    <xf numFmtId="0" fontId="40" fillId="24" borderId="52" xfId="0" applyFont="1" applyFill="1" applyBorder="1" applyAlignment="1">
      <alignment horizontal="distributed" vertical="center"/>
    </xf>
    <xf numFmtId="0" fontId="33" fillId="0" borderId="12" xfId="64" applyFont="1" applyFill="1" applyBorder="1" applyAlignment="1">
      <alignment horizontal="distributed" vertical="center" indent="1"/>
      <protection/>
    </xf>
    <xf numFmtId="0" fontId="33" fillId="0" borderId="13" xfId="64" applyFont="1" applyFill="1" applyBorder="1" applyAlignment="1">
      <alignment horizontal="distributed" vertical="center" indent="1"/>
      <protection/>
    </xf>
    <xf numFmtId="0" fontId="39" fillId="0" borderId="0" xfId="64" applyFont="1" applyFill="1" applyAlignment="1">
      <alignment horizontal="center" vertical="top" shrinkToFit="1"/>
      <protection/>
    </xf>
    <xf numFmtId="0" fontId="34" fillId="24" borderId="0" xfId="64" applyFont="1" applyFill="1" applyAlignment="1">
      <alignment horizontal="right" vertical="center" shrinkToFit="1"/>
      <protection/>
    </xf>
    <xf numFmtId="0" fontId="28" fillId="24" borderId="50" xfId="64" applyFont="1" applyFill="1" applyBorder="1" applyAlignment="1">
      <alignment horizontal="center" vertical="center"/>
      <protection/>
    </xf>
    <xf numFmtId="0" fontId="28" fillId="24" borderId="51" xfId="64" applyFont="1" applyFill="1" applyBorder="1" applyAlignment="1">
      <alignment horizontal="center" vertical="center"/>
      <protection/>
    </xf>
    <xf numFmtId="0" fontId="28" fillId="24" borderId="52" xfId="64" applyFont="1" applyFill="1" applyBorder="1" applyAlignment="1">
      <alignment horizontal="center" vertical="center"/>
      <protection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21" borderId="11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21" borderId="13" xfId="0" applyFont="1" applyFill="1" applyBorder="1" applyAlignment="1" applyProtection="1">
      <alignment horizontal="center" vertical="center" wrapText="1"/>
      <protection locked="0"/>
    </xf>
    <xf numFmtId="0" fontId="42" fillId="25" borderId="11" xfId="0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~630461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ixvolleyball.com/1.4 (1)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mixvolleyball.com/1.4 (1)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mixvolleyball.com/1.4 (1)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mixvolleyball.com/1.4 (1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10</xdr:col>
      <xdr:colOff>238125</xdr:colOff>
      <xdr:row>35</xdr:row>
      <xdr:rowOff>104775</xdr:rowOff>
    </xdr:to>
    <xdr:pic>
      <xdr:nvPicPr>
        <xdr:cNvPr id="1" name="Picture 1" descr="http://mixvolleyball.com/1.4%2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0144125"/>
          <a:ext cx="3028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10</xdr:col>
      <xdr:colOff>238125</xdr:colOff>
      <xdr:row>35</xdr:row>
      <xdr:rowOff>104775</xdr:rowOff>
    </xdr:to>
    <xdr:pic>
      <xdr:nvPicPr>
        <xdr:cNvPr id="1" name="Picture 1" descr="http://mixvolleyball.com/1.4%2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0144125"/>
          <a:ext cx="3028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16</xdr:row>
      <xdr:rowOff>171450</xdr:rowOff>
    </xdr:from>
    <xdr:to>
      <xdr:col>26</xdr:col>
      <xdr:colOff>238125</xdr:colOff>
      <xdr:row>17</xdr:row>
      <xdr:rowOff>361950</xdr:rowOff>
    </xdr:to>
    <xdr:pic>
      <xdr:nvPicPr>
        <xdr:cNvPr id="1" name="Picture 2" descr="http://mixvolleyball.com/1.4%2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20175" y="63341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16</xdr:row>
      <xdr:rowOff>171450</xdr:rowOff>
    </xdr:from>
    <xdr:to>
      <xdr:col>26</xdr:col>
      <xdr:colOff>238125</xdr:colOff>
      <xdr:row>17</xdr:row>
      <xdr:rowOff>361950</xdr:rowOff>
    </xdr:to>
    <xdr:pic>
      <xdr:nvPicPr>
        <xdr:cNvPr id="1" name="Picture 1" descr="http://mixvolleyball.com/1.4%2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24925" y="63341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view="pageBreakPreview" zoomScaleSheetLayoutView="100" zoomScalePageLayoutView="0" workbookViewId="0" topLeftCell="A19">
      <selection activeCell="K25" sqref="K25"/>
    </sheetView>
  </sheetViews>
  <sheetFormatPr defaultColWidth="9.00390625" defaultRowHeight="13.5"/>
  <cols>
    <col min="1" max="1" width="9.00390625" style="1" customWidth="1"/>
    <col min="2" max="19" width="3.125" style="1" customWidth="1"/>
    <col min="20" max="22" width="9.00390625" style="1" customWidth="1"/>
    <col min="23" max="25" width="3.125" style="1" customWidth="1"/>
    <col min="26" max="27" width="9.00390625" style="1" customWidth="1"/>
    <col min="28" max="35" width="3.875" style="1" customWidth="1"/>
    <col min="36" max="39" width="3.50390625" style="1" customWidth="1"/>
    <col min="40" max="16384" width="9.00390625" style="1" customWidth="1"/>
  </cols>
  <sheetData>
    <row r="1" spans="1:26" ht="28.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5" ht="18.75">
      <c r="A3" s="65" t="s">
        <v>91</v>
      </c>
      <c r="B3" s="65"/>
      <c r="C3" s="2" t="s">
        <v>100</v>
      </c>
      <c r="X3" s="2"/>
      <c r="Y3" s="2"/>
    </row>
    <row r="4" ht="14.25" thickBot="1">
      <c r="A4" s="3"/>
    </row>
    <row r="5" spans="1:22" ht="23.25" customHeight="1">
      <c r="A5" s="66" t="s">
        <v>0</v>
      </c>
      <c r="B5" s="39"/>
      <c r="C5" s="40"/>
      <c r="D5" s="38" t="s">
        <v>1</v>
      </c>
      <c r="E5" s="39"/>
      <c r="F5" s="39"/>
      <c r="G5" s="39"/>
      <c r="H5" s="39"/>
      <c r="I5" s="40"/>
      <c r="J5" s="38"/>
      <c r="K5" s="39"/>
      <c r="L5" s="39"/>
      <c r="M5" s="39"/>
      <c r="N5" s="39"/>
      <c r="O5" s="39"/>
      <c r="P5" s="40"/>
      <c r="Q5" s="38" t="s">
        <v>1</v>
      </c>
      <c r="R5" s="39"/>
      <c r="S5" s="39"/>
      <c r="T5" s="40"/>
      <c r="U5" s="53" t="s">
        <v>2</v>
      </c>
      <c r="V5" s="54"/>
    </row>
    <row r="6" spans="1:22" ht="23.25" customHeight="1">
      <c r="A6" s="64" t="s">
        <v>3</v>
      </c>
      <c r="B6" s="42"/>
      <c r="C6" s="43"/>
      <c r="D6" s="41" t="str">
        <f>A20</f>
        <v>Ｖ・Ｄ・Ｃ</v>
      </c>
      <c r="E6" s="42"/>
      <c r="F6" s="42"/>
      <c r="G6" s="42"/>
      <c r="H6" s="42"/>
      <c r="I6" s="43"/>
      <c r="J6" s="41" t="s">
        <v>5</v>
      </c>
      <c r="K6" s="42"/>
      <c r="L6" s="42"/>
      <c r="M6" s="42"/>
      <c r="N6" s="42"/>
      <c r="O6" s="42"/>
      <c r="P6" s="43"/>
      <c r="Q6" s="41" t="str">
        <f>E20</f>
        <v>ホーベーズ</v>
      </c>
      <c r="R6" s="42"/>
      <c r="S6" s="42"/>
      <c r="T6" s="43"/>
      <c r="U6" s="55" t="str">
        <f>K20</f>
        <v>サンライズ</v>
      </c>
      <c r="V6" s="56"/>
    </row>
    <row r="7" spans="1:22" ht="23.25" customHeight="1">
      <c r="A7" s="34" t="s">
        <v>8</v>
      </c>
      <c r="B7" s="35"/>
      <c r="C7" s="36"/>
      <c r="D7" s="37" t="str">
        <f>Q20</f>
        <v>岡野農園Ａ</v>
      </c>
      <c r="E7" s="35"/>
      <c r="F7" s="35"/>
      <c r="G7" s="35"/>
      <c r="H7" s="35"/>
      <c r="I7" s="36"/>
      <c r="J7" s="37" t="s">
        <v>5</v>
      </c>
      <c r="K7" s="35"/>
      <c r="L7" s="35"/>
      <c r="M7" s="35"/>
      <c r="N7" s="35"/>
      <c r="O7" s="35"/>
      <c r="P7" s="36"/>
      <c r="Q7" s="57" t="str">
        <f>U20</f>
        <v>朋友</v>
      </c>
      <c r="R7" s="57"/>
      <c r="S7" s="57"/>
      <c r="T7" s="57"/>
      <c r="U7" s="57" t="str">
        <f>W20</f>
        <v>金沢純愛組</v>
      </c>
      <c r="V7" s="58"/>
    </row>
    <row r="8" spans="1:22" ht="23.25" customHeight="1">
      <c r="A8" s="34" t="s">
        <v>11</v>
      </c>
      <c r="B8" s="35"/>
      <c r="C8" s="36"/>
      <c r="D8" s="37" t="str">
        <f>K20</f>
        <v>サンライズ</v>
      </c>
      <c r="E8" s="35"/>
      <c r="F8" s="35"/>
      <c r="G8" s="35"/>
      <c r="H8" s="35"/>
      <c r="I8" s="36"/>
      <c r="J8" s="37" t="s">
        <v>5</v>
      </c>
      <c r="K8" s="35"/>
      <c r="L8" s="35"/>
      <c r="M8" s="35"/>
      <c r="N8" s="35"/>
      <c r="O8" s="35"/>
      <c r="P8" s="36"/>
      <c r="Q8" s="57" t="str">
        <f>W20</f>
        <v>金沢純愛組</v>
      </c>
      <c r="R8" s="57"/>
      <c r="S8" s="57"/>
      <c r="T8" s="57"/>
      <c r="U8" s="57" t="str">
        <f>A20</f>
        <v>Ｖ・Ｄ・Ｃ</v>
      </c>
      <c r="V8" s="58"/>
    </row>
    <row r="9" spans="1:22" ht="23.25" customHeight="1">
      <c r="A9" s="34" t="s">
        <v>13</v>
      </c>
      <c r="B9" s="35"/>
      <c r="C9" s="36"/>
      <c r="D9" s="37" t="str">
        <f>E20</f>
        <v>ホーベーズ</v>
      </c>
      <c r="E9" s="35"/>
      <c r="F9" s="35"/>
      <c r="G9" s="35"/>
      <c r="H9" s="35"/>
      <c r="I9" s="36"/>
      <c r="J9" s="37" t="s">
        <v>5</v>
      </c>
      <c r="K9" s="35"/>
      <c r="L9" s="35"/>
      <c r="M9" s="35"/>
      <c r="N9" s="35"/>
      <c r="O9" s="35"/>
      <c r="P9" s="36"/>
      <c r="Q9" s="57" t="str">
        <f>Q20</f>
        <v>岡野農園Ａ</v>
      </c>
      <c r="R9" s="57"/>
      <c r="S9" s="57"/>
      <c r="T9" s="57"/>
      <c r="U9" s="57" t="str">
        <f>U20</f>
        <v>朋友</v>
      </c>
      <c r="V9" s="58"/>
    </row>
    <row r="10" spans="1:22" ht="23.25" customHeight="1">
      <c r="A10" s="34" t="s">
        <v>14</v>
      </c>
      <c r="B10" s="35"/>
      <c r="C10" s="36"/>
      <c r="D10" s="37" t="str">
        <f>A20</f>
        <v>Ｖ・Ｄ・Ｃ</v>
      </c>
      <c r="E10" s="35"/>
      <c r="F10" s="35"/>
      <c r="G10" s="35"/>
      <c r="H10" s="35"/>
      <c r="I10" s="36"/>
      <c r="J10" s="37" t="s">
        <v>5</v>
      </c>
      <c r="K10" s="35"/>
      <c r="L10" s="35"/>
      <c r="M10" s="35"/>
      <c r="N10" s="35"/>
      <c r="O10" s="35"/>
      <c r="P10" s="36"/>
      <c r="Q10" s="57" t="str">
        <f>K20</f>
        <v>サンライズ</v>
      </c>
      <c r="R10" s="57"/>
      <c r="S10" s="57"/>
      <c r="T10" s="57"/>
      <c r="U10" s="57" t="str">
        <f>E20</f>
        <v>ホーベーズ</v>
      </c>
      <c r="V10" s="58"/>
    </row>
    <row r="11" spans="1:22" ht="23.25" customHeight="1">
      <c r="A11" s="34" t="s">
        <v>15</v>
      </c>
      <c r="B11" s="35"/>
      <c r="C11" s="36"/>
      <c r="D11" s="37" t="str">
        <f>U20</f>
        <v>朋友</v>
      </c>
      <c r="E11" s="35"/>
      <c r="F11" s="35"/>
      <c r="G11" s="35"/>
      <c r="H11" s="35"/>
      <c r="I11" s="36"/>
      <c r="J11" s="37" t="s">
        <v>5</v>
      </c>
      <c r="K11" s="35"/>
      <c r="L11" s="35"/>
      <c r="M11" s="35"/>
      <c r="N11" s="35"/>
      <c r="O11" s="35"/>
      <c r="P11" s="36"/>
      <c r="Q11" s="57" t="str">
        <f>W20</f>
        <v>金沢純愛組</v>
      </c>
      <c r="R11" s="57"/>
      <c r="S11" s="57"/>
      <c r="T11" s="57"/>
      <c r="U11" s="57" t="str">
        <f>Q20</f>
        <v>岡野農園Ａ</v>
      </c>
      <c r="V11" s="58"/>
    </row>
    <row r="12" spans="1:22" ht="23.25" customHeight="1">
      <c r="A12" s="34" t="s">
        <v>16</v>
      </c>
      <c r="B12" s="35"/>
      <c r="C12" s="36"/>
      <c r="D12" s="37" t="str">
        <f>E20</f>
        <v>ホーベーズ</v>
      </c>
      <c r="E12" s="35"/>
      <c r="F12" s="35"/>
      <c r="G12" s="35"/>
      <c r="H12" s="35"/>
      <c r="I12" s="36"/>
      <c r="J12" s="37" t="s">
        <v>5</v>
      </c>
      <c r="K12" s="35"/>
      <c r="L12" s="35"/>
      <c r="M12" s="35"/>
      <c r="N12" s="35"/>
      <c r="O12" s="35"/>
      <c r="P12" s="36"/>
      <c r="Q12" s="57" t="str">
        <f>K20</f>
        <v>サンライズ</v>
      </c>
      <c r="R12" s="57"/>
      <c r="S12" s="57"/>
      <c r="T12" s="57"/>
      <c r="U12" s="57" t="str">
        <f>A20</f>
        <v>Ｖ・Ｄ・Ｃ</v>
      </c>
      <c r="V12" s="58"/>
    </row>
    <row r="13" spans="1:22" ht="23.25" customHeight="1">
      <c r="A13" s="34" t="s">
        <v>17</v>
      </c>
      <c r="B13" s="35"/>
      <c r="C13" s="36"/>
      <c r="D13" s="37" t="str">
        <f>Q20</f>
        <v>岡野農園Ａ</v>
      </c>
      <c r="E13" s="35"/>
      <c r="F13" s="35"/>
      <c r="G13" s="35"/>
      <c r="H13" s="35"/>
      <c r="I13" s="36"/>
      <c r="J13" s="37" t="s">
        <v>5</v>
      </c>
      <c r="K13" s="35"/>
      <c r="L13" s="35"/>
      <c r="M13" s="35"/>
      <c r="N13" s="35"/>
      <c r="O13" s="35"/>
      <c r="P13" s="36"/>
      <c r="Q13" s="57" t="str">
        <f>W20</f>
        <v>金沢純愛組</v>
      </c>
      <c r="R13" s="57"/>
      <c r="S13" s="57"/>
      <c r="T13" s="57"/>
      <c r="U13" s="57" t="str">
        <f>U20</f>
        <v>朋友</v>
      </c>
      <c r="V13" s="58"/>
    </row>
    <row r="14" spans="1:22" ht="23.25" customHeight="1">
      <c r="A14" s="34" t="s">
        <v>18</v>
      </c>
      <c r="B14" s="35"/>
      <c r="C14" s="36"/>
      <c r="D14" s="37" t="str">
        <f>A20</f>
        <v>Ｖ・Ｄ・Ｃ</v>
      </c>
      <c r="E14" s="35"/>
      <c r="F14" s="35"/>
      <c r="G14" s="35"/>
      <c r="H14" s="35"/>
      <c r="I14" s="36"/>
      <c r="J14" s="37" t="s">
        <v>5</v>
      </c>
      <c r="K14" s="35"/>
      <c r="L14" s="35"/>
      <c r="M14" s="35"/>
      <c r="N14" s="35"/>
      <c r="O14" s="35"/>
      <c r="P14" s="36"/>
      <c r="Q14" s="57" t="str">
        <f>U20</f>
        <v>朋友</v>
      </c>
      <c r="R14" s="57"/>
      <c r="S14" s="57"/>
      <c r="T14" s="57"/>
      <c r="U14" s="57" t="str">
        <f>K20</f>
        <v>サンライズ</v>
      </c>
      <c r="V14" s="58"/>
    </row>
    <row r="15" spans="1:22" ht="23.25" customHeight="1">
      <c r="A15" s="34" t="s">
        <v>19</v>
      </c>
      <c r="B15" s="35"/>
      <c r="C15" s="36"/>
      <c r="D15" s="37" t="str">
        <f>E20</f>
        <v>ホーベーズ</v>
      </c>
      <c r="E15" s="35"/>
      <c r="F15" s="35"/>
      <c r="G15" s="35"/>
      <c r="H15" s="35"/>
      <c r="I15" s="36"/>
      <c r="J15" s="37" t="s">
        <v>5</v>
      </c>
      <c r="K15" s="35"/>
      <c r="L15" s="35"/>
      <c r="M15" s="35"/>
      <c r="N15" s="35"/>
      <c r="O15" s="35"/>
      <c r="P15" s="36"/>
      <c r="Q15" s="57" t="str">
        <f>W20</f>
        <v>金沢純愛組</v>
      </c>
      <c r="R15" s="57"/>
      <c r="S15" s="57"/>
      <c r="T15" s="57"/>
      <c r="U15" s="57" t="str">
        <f>Q20</f>
        <v>岡野農園Ａ</v>
      </c>
      <c r="V15" s="58"/>
    </row>
    <row r="16" spans="1:22" ht="23.25" customHeight="1">
      <c r="A16" s="34" t="s">
        <v>20</v>
      </c>
      <c r="B16" s="35"/>
      <c r="C16" s="36"/>
      <c r="D16" s="37" t="str">
        <f>A20</f>
        <v>Ｖ・Ｄ・Ｃ</v>
      </c>
      <c r="E16" s="35"/>
      <c r="F16" s="35"/>
      <c r="G16" s="35"/>
      <c r="H16" s="35"/>
      <c r="I16" s="36"/>
      <c r="J16" s="37" t="s">
        <v>5</v>
      </c>
      <c r="K16" s="35"/>
      <c r="L16" s="35"/>
      <c r="M16" s="35"/>
      <c r="N16" s="35"/>
      <c r="O16" s="35"/>
      <c r="P16" s="36"/>
      <c r="Q16" s="57" t="str">
        <f>Q20</f>
        <v>岡野農園Ａ</v>
      </c>
      <c r="R16" s="57"/>
      <c r="S16" s="57"/>
      <c r="T16" s="57"/>
      <c r="U16" s="57" t="str">
        <f>W20</f>
        <v>金沢純愛組</v>
      </c>
      <c r="V16" s="58"/>
    </row>
    <row r="17" spans="1:22" ht="23.25" customHeight="1" thickBot="1">
      <c r="A17" s="50" t="s">
        <v>21</v>
      </c>
      <c r="B17" s="51"/>
      <c r="C17" s="52"/>
      <c r="D17" s="59" t="str">
        <f>K20</f>
        <v>サンライズ</v>
      </c>
      <c r="E17" s="51"/>
      <c r="F17" s="51"/>
      <c r="G17" s="51"/>
      <c r="H17" s="51"/>
      <c r="I17" s="52"/>
      <c r="J17" s="59" t="s">
        <v>5</v>
      </c>
      <c r="K17" s="51"/>
      <c r="L17" s="51"/>
      <c r="M17" s="51"/>
      <c r="N17" s="51"/>
      <c r="O17" s="51"/>
      <c r="P17" s="52"/>
      <c r="Q17" s="61" t="str">
        <f>U20</f>
        <v>朋友</v>
      </c>
      <c r="R17" s="61"/>
      <c r="S17" s="61"/>
      <c r="T17" s="61"/>
      <c r="U17" s="61" t="str">
        <f>E20</f>
        <v>ホーベーズ</v>
      </c>
      <c r="V17" s="62"/>
    </row>
    <row r="18" ht="15">
      <c r="A18" s="4"/>
    </row>
    <row r="19" spans="1:26" ht="20.25" customHeight="1">
      <c r="A19" s="44" t="s">
        <v>4</v>
      </c>
      <c r="B19" s="45"/>
      <c r="C19" s="45"/>
      <c r="D19" s="46"/>
      <c r="E19" s="44" t="s">
        <v>6</v>
      </c>
      <c r="F19" s="45"/>
      <c r="G19" s="45"/>
      <c r="H19" s="45"/>
      <c r="I19" s="45"/>
      <c r="J19" s="46"/>
      <c r="K19" s="44" t="s">
        <v>7</v>
      </c>
      <c r="L19" s="45"/>
      <c r="M19" s="45"/>
      <c r="N19" s="45"/>
      <c r="O19" s="45"/>
      <c r="P19" s="46"/>
      <c r="Q19" s="60" t="s">
        <v>9</v>
      </c>
      <c r="R19" s="60"/>
      <c r="S19" s="60"/>
      <c r="T19" s="60"/>
      <c r="U19" s="60" t="s">
        <v>10</v>
      </c>
      <c r="V19" s="60"/>
      <c r="W19" s="60" t="s">
        <v>12</v>
      </c>
      <c r="X19" s="60"/>
      <c r="Y19" s="60"/>
      <c r="Z19" s="60"/>
    </row>
    <row r="20" spans="1:26" ht="32.25" customHeight="1">
      <c r="A20" s="47" t="s">
        <v>41</v>
      </c>
      <c r="B20" s="48"/>
      <c r="C20" s="48"/>
      <c r="D20" s="49"/>
      <c r="E20" s="47" t="s">
        <v>42</v>
      </c>
      <c r="F20" s="48"/>
      <c r="G20" s="48"/>
      <c r="H20" s="48"/>
      <c r="I20" s="48"/>
      <c r="J20" s="49"/>
      <c r="K20" s="47" t="s">
        <v>43</v>
      </c>
      <c r="L20" s="48"/>
      <c r="M20" s="48"/>
      <c r="N20" s="48"/>
      <c r="O20" s="48"/>
      <c r="P20" s="49"/>
      <c r="Q20" s="63" t="s">
        <v>44</v>
      </c>
      <c r="R20" s="63"/>
      <c r="S20" s="63"/>
      <c r="T20" s="63"/>
      <c r="U20" s="63" t="s">
        <v>45</v>
      </c>
      <c r="V20" s="63"/>
      <c r="W20" s="63" t="s">
        <v>46</v>
      </c>
      <c r="X20" s="63"/>
      <c r="Y20" s="63"/>
      <c r="Z20" s="63"/>
    </row>
    <row r="21" ht="14.25">
      <c r="A21" s="6"/>
    </row>
    <row r="22" spans="1:36" ht="36" customHeight="1">
      <c r="A22" s="7" t="s">
        <v>22</v>
      </c>
      <c r="AB22" s="1" t="s">
        <v>31</v>
      </c>
      <c r="AF22" s="1" t="s">
        <v>32</v>
      </c>
      <c r="AJ22" s="1" t="s">
        <v>33</v>
      </c>
    </row>
    <row r="23" spans="1:39" ht="36" customHeight="1">
      <c r="A23" s="8"/>
      <c r="B23" s="44" t="str">
        <f>A20</f>
        <v>Ｖ・Ｄ・Ｃ</v>
      </c>
      <c r="C23" s="45"/>
      <c r="D23" s="46"/>
      <c r="E23" s="44" t="str">
        <f>E20</f>
        <v>ホーベーズ</v>
      </c>
      <c r="F23" s="45"/>
      <c r="G23" s="46"/>
      <c r="H23" s="44" t="str">
        <f>K20</f>
        <v>サンライズ</v>
      </c>
      <c r="I23" s="45"/>
      <c r="J23" s="46"/>
      <c r="K23" s="44" t="str">
        <f>Q20</f>
        <v>岡野農園Ａ</v>
      </c>
      <c r="L23" s="45"/>
      <c r="M23" s="46"/>
      <c r="N23" s="44" t="str">
        <f>U20</f>
        <v>朋友</v>
      </c>
      <c r="O23" s="45"/>
      <c r="P23" s="46"/>
      <c r="Q23" s="44" t="str">
        <f>W20</f>
        <v>金沢純愛組</v>
      </c>
      <c r="R23" s="45"/>
      <c r="S23" s="46"/>
      <c r="T23" s="5" t="s">
        <v>23</v>
      </c>
      <c r="U23" s="5" t="s">
        <v>24</v>
      </c>
      <c r="V23" s="5" t="s">
        <v>25</v>
      </c>
      <c r="W23" s="44" t="s">
        <v>26</v>
      </c>
      <c r="X23" s="45"/>
      <c r="Y23" s="46"/>
      <c r="Z23" s="5" t="s">
        <v>27</v>
      </c>
      <c r="AB23" s="1">
        <v>1</v>
      </c>
      <c r="AC23" s="1">
        <v>2</v>
      </c>
      <c r="AD23" s="1">
        <v>3</v>
      </c>
      <c r="AE23" s="1">
        <v>4</v>
      </c>
      <c r="AF23" s="1">
        <v>1</v>
      </c>
      <c r="AG23" s="1">
        <v>2</v>
      </c>
      <c r="AH23" s="1">
        <v>3</v>
      </c>
      <c r="AI23" s="1">
        <v>4</v>
      </c>
      <c r="AJ23" s="1">
        <v>1</v>
      </c>
      <c r="AK23" s="1">
        <v>2</v>
      </c>
      <c r="AL23" s="1">
        <v>3</v>
      </c>
      <c r="AM23" s="1">
        <v>4</v>
      </c>
    </row>
    <row r="24" spans="1:39" ht="36" customHeight="1">
      <c r="A24" s="9" t="str">
        <f>A20</f>
        <v>Ｖ・Ｄ・Ｃ</v>
      </c>
      <c r="B24" s="90"/>
      <c r="C24" s="91"/>
      <c r="D24" s="92"/>
      <c r="E24" s="93">
        <v>25</v>
      </c>
      <c r="F24" s="94" t="s">
        <v>30</v>
      </c>
      <c r="G24" s="95">
        <v>21</v>
      </c>
      <c r="H24" s="93">
        <v>27</v>
      </c>
      <c r="I24" s="94" t="s">
        <v>28</v>
      </c>
      <c r="J24" s="95">
        <v>25</v>
      </c>
      <c r="K24" s="93">
        <v>25</v>
      </c>
      <c r="L24" s="94" t="s">
        <v>28</v>
      </c>
      <c r="M24" s="95">
        <v>15</v>
      </c>
      <c r="N24" s="93">
        <v>23</v>
      </c>
      <c r="O24" s="94" t="s">
        <v>28</v>
      </c>
      <c r="P24" s="95">
        <v>25</v>
      </c>
      <c r="Q24" s="96"/>
      <c r="R24" s="97"/>
      <c r="S24" s="98"/>
      <c r="T24" s="8">
        <f>SUM(E24,H24,K24,N24)</f>
        <v>100</v>
      </c>
      <c r="U24" s="8">
        <f>SUM(G24,J24,M24,P24)</f>
        <v>86</v>
      </c>
      <c r="V24" s="8">
        <f aca="true" t="shared" si="0" ref="V24:V29">T24-U24</f>
        <v>14</v>
      </c>
      <c r="W24" s="10">
        <f aca="true" t="shared" si="1" ref="W24:W29">COUNTIF(AJ24:AM24,"勝")</f>
        <v>3</v>
      </c>
      <c r="X24" s="11" t="s">
        <v>34</v>
      </c>
      <c r="Y24" s="12">
        <f aca="true" t="shared" si="2" ref="Y24:Y29">COUNTIF(AJ24:AM24,"負")</f>
        <v>1</v>
      </c>
      <c r="Z24" s="28">
        <v>3</v>
      </c>
      <c r="AB24" s="1">
        <f>E24</f>
        <v>25</v>
      </c>
      <c r="AC24" s="1">
        <f>H24</f>
        <v>27</v>
      </c>
      <c r="AD24" s="1">
        <f>K24</f>
        <v>25</v>
      </c>
      <c r="AE24" s="1">
        <f>N24</f>
        <v>23</v>
      </c>
      <c r="AF24" s="1">
        <f>G24</f>
        <v>21</v>
      </c>
      <c r="AG24" s="1">
        <f>J24</f>
        <v>25</v>
      </c>
      <c r="AH24" s="1">
        <f>M24</f>
        <v>15</v>
      </c>
      <c r="AI24" s="1">
        <f>P24</f>
        <v>25</v>
      </c>
      <c r="AJ24" s="1" t="str">
        <f aca="true" t="shared" si="3" ref="AJ24:AM29">IF(AB24&gt;AF24,"勝","負")</f>
        <v>勝</v>
      </c>
      <c r="AK24" s="1" t="str">
        <f t="shared" si="3"/>
        <v>勝</v>
      </c>
      <c r="AL24" s="1" t="str">
        <f t="shared" si="3"/>
        <v>勝</v>
      </c>
      <c r="AM24" s="1" t="str">
        <f t="shared" si="3"/>
        <v>負</v>
      </c>
    </row>
    <row r="25" spans="1:39" ht="36" customHeight="1">
      <c r="A25" s="9" t="str">
        <f>E20</f>
        <v>ホーベーズ</v>
      </c>
      <c r="B25" s="99">
        <f>G24</f>
        <v>21</v>
      </c>
      <c r="C25" s="100" t="s">
        <v>30</v>
      </c>
      <c r="D25" s="101">
        <f>E24</f>
        <v>25</v>
      </c>
      <c r="E25" s="90"/>
      <c r="F25" s="91"/>
      <c r="G25" s="92"/>
      <c r="H25" s="93">
        <v>25</v>
      </c>
      <c r="I25" s="94" t="s">
        <v>28</v>
      </c>
      <c r="J25" s="95">
        <v>22</v>
      </c>
      <c r="K25" s="93">
        <v>25</v>
      </c>
      <c r="L25" s="94" t="s">
        <v>28</v>
      </c>
      <c r="M25" s="95">
        <v>20</v>
      </c>
      <c r="N25" s="96"/>
      <c r="O25" s="97"/>
      <c r="P25" s="98"/>
      <c r="Q25" s="93">
        <v>14</v>
      </c>
      <c r="R25" s="94" t="s">
        <v>28</v>
      </c>
      <c r="S25" s="95">
        <v>25</v>
      </c>
      <c r="T25" s="8">
        <f>SUM(B25,H25,K25,N25,Q25)</f>
        <v>85</v>
      </c>
      <c r="U25" s="8">
        <f>SUM(D25,J25,M25,S25)</f>
        <v>92</v>
      </c>
      <c r="V25" s="8">
        <f t="shared" si="0"/>
        <v>-7</v>
      </c>
      <c r="W25" s="10">
        <f t="shared" si="1"/>
        <v>2</v>
      </c>
      <c r="X25" s="11" t="s">
        <v>34</v>
      </c>
      <c r="Y25" s="12">
        <f t="shared" si="2"/>
        <v>2</v>
      </c>
      <c r="Z25" s="28">
        <v>4</v>
      </c>
      <c r="AB25" s="1">
        <f>B25</f>
        <v>21</v>
      </c>
      <c r="AC25" s="1">
        <f>H25</f>
        <v>25</v>
      </c>
      <c r="AD25" s="1">
        <f>K25</f>
        <v>25</v>
      </c>
      <c r="AE25" s="1">
        <f>Q25</f>
        <v>14</v>
      </c>
      <c r="AF25" s="1">
        <f>D25</f>
        <v>25</v>
      </c>
      <c r="AG25" s="1">
        <f>J25</f>
        <v>22</v>
      </c>
      <c r="AH25" s="1">
        <f>M25</f>
        <v>20</v>
      </c>
      <c r="AI25" s="1">
        <f>S25</f>
        <v>25</v>
      </c>
      <c r="AJ25" s="1" t="str">
        <f t="shared" si="3"/>
        <v>負</v>
      </c>
      <c r="AK25" s="1" t="str">
        <f t="shared" si="3"/>
        <v>勝</v>
      </c>
      <c r="AL25" s="1" t="str">
        <f t="shared" si="3"/>
        <v>勝</v>
      </c>
      <c r="AM25" s="1" t="str">
        <f t="shared" si="3"/>
        <v>負</v>
      </c>
    </row>
    <row r="26" spans="1:39" ht="36" customHeight="1">
      <c r="A26" s="9" t="str">
        <f>K20</f>
        <v>サンライズ</v>
      </c>
      <c r="B26" s="99">
        <f>J24</f>
        <v>25</v>
      </c>
      <c r="C26" s="100" t="s">
        <v>30</v>
      </c>
      <c r="D26" s="101">
        <f>H24</f>
        <v>27</v>
      </c>
      <c r="E26" s="99">
        <f>J25</f>
        <v>22</v>
      </c>
      <c r="F26" s="100" t="s">
        <v>28</v>
      </c>
      <c r="G26" s="101">
        <f>H25</f>
        <v>25</v>
      </c>
      <c r="H26" s="90"/>
      <c r="I26" s="91"/>
      <c r="J26" s="92"/>
      <c r="K26" s="96"/>
      <c r="L26" s="97"/>
      <c r="M26" s="98"/>
      <c r="N26" s="93">
        <v>18</v>
      </c>
      <c r="O26" s="94" t="s">
        <v>28</v>
      </c>
      <c r="P26" s="95">
        <v>25</v>
      </c>
      <c r="Q26" s="93">
        <v>15</v>
      </c>
      <c r="R26" s="94" t="s">
        <v>28</v>
      </c>
      <c r="S26" s="95">
        <v>25</v>
      </c>
      <c r="T26" s="8">
        <f>SUM(B26,E26,N26,Q26)</f>
        <v>80</v>
      </c>
      <c r="U26" s="8">
        <f>SUM(D26,G26,P26,S26)</f>
        <v>102</v>
      </c>
      <c r="V26" s="8">
        <f t="shared" si="0"/>
        <v>-22</v>
      </c>
      <c r="W26" s="10">
        <f t="shared" si="1"/>
        <v>0</v>
      </c>
      <c r="X26" s="11" t="s">
        <v>34</v>
      </c>
      <c r="Y26" s="12">
        <f t="shared" si="2"/>
        <v>4</v>
      </c>
      <c r="Z26" s="28">
        <v>5</v>
      </c>
      <c r="AB26" s="1">
        <f>B26</f>
        <v>25</v>
      </c>
      <c r="AC26" s="1">
        <f>E26</f>
        <v>22</v>
      </c>
      <c r="AD26" s="1">
        <f>N26</f>
        <v>18</v>
      </c>
      <c r="AE26" s="1">
        <f>Q26</f>
        <v>15</v>
      </c>
      <c r="AF26" s="1">
        <f>D26</f>
        <v>27</v>
      </c>
      <c r="AG26" s="1">
        <f>G26</f>
        <v>25</v>
      </c>
      <c r="AH26" s="1">
        <f>P26</f>
        <v>25</v>
      </c>
      <c r="AI26" s="1">
        <f>S26</f>
        <v>25</v>
      </c>
      <c r="AJ26" s="1" t="str">
        <f t="shared" si="3"/>
        <v>負</v>
      </c>
      <c r="AK26" s="1" t="str">
        <f t="shared" si="3"/>
        <v>負</v>
      </c>
      <c r="AL26" s="1" t="str">
        <f t="shared" si="3"/>
        <v>負</v>
      </c>
      <c r="AM26" s="1" t="str">
        <f t="shared" si="3"/>
        <v>負</v>
      </c>
    </row>
    <row r="27" spans="1:39" ht="36" customHeight="1">
      <c r="A27" s="9" t="str">
        <f>Q20</f>
        <v>岡野農園Ａ</v>
      </c>
      <c r="B27" s="99">
        <f>M24</f>
        <v>15</v>
      </c>
      <c r="C27" s="100" t="s">
        <v>30</v>
      </c>
      <c r="D27" s="101">
        <f>K24</f>
        <v>25</v>
      </c>
      <c r="E27" s="99">
        <f>M25</f>
        <v>20</v>
      </c>
      <c r="F27" s="100" t="s">
        <v>28</v>
      </c>
      <c r="G27" s="101">
        <f>K25</f>
        <v>25</v>
      </c>
      <c r="H27" s="96"/>
      <c r="I27" s="97"/>
      <c r="J27" s="98"/>
      <c r="K27" s="90"/>
      <c r="L27" s="91"/>
      <c r="M27" s="92"/>
      <c r="N27" s="93">
        <v>10</v>
      </c>
      <c r="O27" s="94" t="s">
        <v>28</v>
      </c>
      <c r="P27" s="95">
        <v>25</v>
      </c>
      <c r="Q27" s="93">
        <v>8</v>
      </c>
      <c r="R27" s="94" t="s">
        <v>28</v>
      </c>
      <c r="S27" s="95">
        <v>25</v>
      </c>
      <c r="T27" s="8">
        <f>SUM(B27,E27,N27,Q27)</f>
        <v>53</v>
      </c>
      <c r="U27" s="8">
        <f>SUM(D27,G27,P27,S27)</f>
        <v>100</v>
      </c>
      <c r="V27" s="8">
        <f t="shared" si="0"/>
        <v>-47</v>
      </c>
      <c r="W27" s="10">
        <f t="shared" si="1"/>
        <v>0</v>
      </c>
      <c r="X27" s="11" t="s">
        <v>34</v>
      </c>
      <c r="Y27" s="12">
        <f t="shared" si="2"/>
        <v>4</v>
      </c>
      <c r="Z27" s="28">
        <v>6</v>
      </c>
      <c r="AB27" s="1">
        <f>B27</f>
        <v>15</v>
      </c>
      <c r="AC27" s="1">
        <f>E27</f>
        <v>20</v>
      </c>
      <c r="AD27" s="1">
        <f>N27</f>
        <v>10</v>
      </c>
      <c r="AE27" s="1">
        <f>Q27</f>
        <v>8</v>
      </c>
      <c r="AF27" s="1">
        <f>D27</f>
        <v>25</v>
      </c>
      <c r="AG27" s="1">
        <f>G27</f>
        <v>25</v>
      </c>
      <c r="AH27" s="1">
        <f>P27</f>
        <v>25</v>
      </c>
      <c r="AI27" s="1">
        <f>S27</f>
        <v>25</v>
      </c>
      <c r="AJ27" s="1" t="str">
        <f t="shared" si="3"/>
        <v>負</v>
      </c>
      <c r="AK27" s="1" t="str">
        <f t="shared" si="3"/>
        <v>負</v>
      </c>
      <c r="AL27" s="1" t="str">
        <f t="shared" si="3"/>
        <v>負</v>
      </c>
      <c r="AM27" s="1" t="str">
        <f t="shared" si="3"/>
        <v>負</v>
      </c>
    </row>
    <row r="28" spans="1:39" ht="36" customHeight="1">
      <c r="A28" s="9" t="str">
        <f>U20</f>
        <v>朋友</v>
      </c>
      <c r="B28" s="99">
        <f>P24</f>
        <v>25</v>
      </c>
      <c r="C28" s="100" t="s">
        <v>30</v>
      </c>
      <c r="D28" s="101">
        <f>N24</f>
        <v>23</v>
      </c>
      <c r="E28" s="96"/>
      <c r="F28" s="97"/>
      <c r="G28" s="98"/>
      <c r="H28" s="99">
        <f>P26</f>
        <v>25</v>
      </c>
      <c r="I28" s="100" t="s">
        <v>28</v>
      </c>
      <c r="J28" s="101">
        <f>N26</f>
        <v>18</v>
      </c>
      <c r="K28" s="99">
        <f>P27</f>
        <v>25</v>
      </c>
      <c r="L28" s="100" t="s">
        <v>28</v>
      </c>
      <c r="M28" s="101">
        <f>N27</f>
        <v>10</v>
      </c>
      <c r="N28" s="90"/>
      <c r="O28" s="91"/>
      <c r="P28" s="92"/>
      <c r="Q28" s="93">
        <v>21</v>
      </c>
      <c r="R28" s="94" t="s">
        <v>28</v>
      </c>
      <c r="S28" s="95">
        <v>25</v>
      </c>
      <c r="T28" s="8">
        <f>SUM(B28,H28,K28,Q28)</f>
        <v>96</v>
      </c>
      <c r="U28" s="8">
        <f>SUM(D28,J28,M28,S28)</f>
        <v>76</v>
      </c>
      <c r="V28" s="8">
        <f t="shared" si="0"/>
        <v>20</v>
      </c>
      <c r="W28" s="10">
        <f t="shared" si="1"/>
        <v>3</v>
      </c>
      <c r="X28" s="11" t="s">
        <v>34</v>
      </c>
      <c r="Y28" s="12">
        <f t="shared" si="2"/>
        <v>1</v>
      </c>
      <c r="Z28" s="28">
        <v>2</v>
      </c>
      <c r="AB28" s="1">
        <f>B28</f>
        <v>25</v>
      </c>
      <c r="AC28" s="1">
        <f>H28</f>
        <v>25</v>
      </c>
      <c r="AD28" s="1">
        <f>K28</f>
        <v>25</v>
      </c>
      <c r="AE28" s="1">
        <f>Q28</f>
        <v>21</v>
      </c>
      <c r="AF28" s="1">
        <f>D28</f>
        <v>23</v>
      </c>
      <c r="AG28" s="1">
        <f>J28</f>
        <v>18</v>
      </c>
      <c r="AH28" s="1">
        <f>M28</f>
        <v>10</v>
      </c>
      <c r="AI28" s="1">
        <f>S28</f>
        <v>25</v>
      </c>
      <c r="AJ28" s="1" t="str">
        <f t="shared" si="3"/>
        <v>勝</v>
      </c>
      <c r="AK28" s="1" t="str">
        <f t="shared" si="3"/>
        <v>勝</v>
      </c>
      <c r="AL28" s="1" t="str">
        <f t="shared" si="3"/>
        <v>勝</v>
      </c>
      <c r="AM28" s="1" t="str">
        <f t="shared" si="3"/>
        <v>負</v>
      </c>
    </row>
    <row r="29" spans="1:39" ht="36" customHeight="1">
      <c r="A29" s="9" t="str">
        <f>W20</f>
        <v>金沢純愛組</v>
      </c>
      <c r="B29" s="96"/>
      <c r="C29" s="97"/>
      <c r="D29" s="98"/>
      <c r="E29" s="99">
        <f>S25</f>
        <v>25</v>
      </c>
      <c r="F29" s="100" t="s">
        <v>28</v>
      </c>
      <c r="G29" s="101">
        <f>Q25</f>
        <v>14</v>
      </c>
      <c r="H29" s="99">
        <f>S26</f>
        <v>25</v>
      </c>
      <c r="I29" s="100" t="s">
        <v>28</v>
      </c>
      <c r="J29" s="101">
        <f>Q26</f>
        <v>15</v>
      </c>
      <c r="K29" s="99">
        <f>S27</f>
        <v>25</v>
      </c>
      <c r="L29" s="100" t="s">
        <v>28</v>
      </c>
      <c r="M29" s="101">
        <f>Q27</f>
        <v>8</v>
      </c>
      <c r="N29" s="99">
        <f>S28</f>
        <v>25</v>
      </c>
      <c r="O29" s="100" t="s">
        <v>28</v>
      </c>
      <c r="P29" s="101">
        <f>Q28</f>
        <v>21</v>
      </c>
      <c r="Q29" s="90"/>
      <c r="R29" s="91"/>
      <c r="S29" s="92"/>
      <c r="T29" s="8">
        <f>SUM(E29,H29,K29,N29)</f>
        <v>100</v>
      </c>
      <c r="U29" s="8">
        <f>SUM(G29,J29,M29,P29)</f>
        <v>58</v>
      </c>
      <c r="V29" s="8">
        <f t="shared" si="0"/>
        <v>42</v>
      </c>
      <c r="W29" s="10">
        <f t="shared" si="1"/>
        <v>4</v>
      </c>
      <c r="X29" s="11" t="s">
        <v>34</v>
      </c>
      <c r="Y29" s="12">
        <f t="shared" si="2"/>
        <v>0</v>
      </c>
      <c r="Z29" s="28">
        <v>1</v>
      </c>
      <c r="AB29" s="1">
        <f>E29</f>
        <v>25</v>
      </c>
      <c r="AC29" s="1">
        <f>H29</f>
        <v>25</v>
      </c>
      <c r="AD29" s="1">
        <f>K29</f>
        <v>25</v>
      </c>
      <c r="AE29" s="1">
        <f>N29</f>
        <v>25</v>
      </c>
      <c r="AF29" s="1">
        <f>G29</f>
        <v>14</v>
      </c>
      <c r="AG29" s="1">
        <f>J29</f>
        <v>15</v>
      </c>
      <c r="AH29" s="1">
        <f>M29</f>
        <v>8</v>
      </c>
      <c r="AI29" s="1">
        <f>P29</f>
        <v>21</v>
      </c>
      <c r="AJ29" s="1" t="str">
        <f t="shared" si="3"/>
        <v>勝</v>
      </c>
      <c r="AK29" s="1" t="str">
        <f t="shared" si="3"/>
        <v>勝</v>
      </c>
      <c r="AL29" s="1" t="str">
        <f t="shared" si="3"/>
        <v>勝</v>
      </c>
      <c r="AM29" s="1" t="str">
        <f t="shared" si="3"/>
        <v>勝</v>
      </c>
    </row>
    <row r="30" ht="36" customHeight="1">
      <c r="A30" s="3" t="s">
        <v>29</v>
      </c>
    </row>
    <row r="31" ht="13.5">
      <c r="A31" s="3"/>
    </row>
    <row r="32" ht="13.5">
      <c r="A32" s="3"/>
    </row>
  </sheetData>
  <sheetProtection/>
  <mergeCells count="92">
    <mergeCell ref="U11:V11"/>
    <mergeCell ref="U10:V10"/>
    <mergeCell ref="U9:V9"/>
    <mergeCell ref="A3:B3"/>
    <mergeCell ref="A5:C5"/>
    <mergeCell ref="A1:Z1"/>
    <mergeCell ref="D9:I9"/>
    <mergeCell ref="D8:I8"/>
    <mergeCell ref="D7:I7"/>
    <mergeCell ref="D10:I10"/>
    <mergeCell ref="D13:I13"/>
    <mergeCell ref="D12:I12"/>
    <mergeCell ref="D14:I14"/>
    <mergeCell ref="Q16:T16"/>
    <mergeCell ref="Q17:T17"/>
    <mergeCell ref="D17:I17"/>
    <mergeCell ref="D15:I15"/>
    <mergeCell ref="J15:P15"/>
    <mergeCell ref="J14:P14"/>
    <mergeCell ref="A6:C6"/>
    <mergeCell ref="D6:I6"/>
    <mergeCell ref="A9:C9"/>
    <mergeCell ref="A8:C8"/>
    <mergeCell ref="J11:P11"/>
    <mergeCell ref="J12:P12"/>
    <mergeCell ref="J8:P8"/>
    <mergeCell ref="D11:I11"/>
    <mergeCell ref="J7:P7"/>
    <mergeCell ref="U15:V15"/>
    <mergeCell ref="U14:V14"/>
    <mergeCell ref="U12:V12"/>
    <mergeCell ref="Q15:T15"/>
    <mergeCell ref="U13:V13"/>
    <mergeCell ref="Q29:S29"/>
    <mergeCell ref="Q14:T14"/>
    <mergeCell ref="W23:Y23"/>
    <mergeCell ref="U19:V19"/>
    <mergeCell ref="U17:V17"/>
    <mergeCell ref="Q19:T19"/>
    <mergeCell ref="Q20:T20"/>
    <mergeCell ref="U20:V20"/>
    <mergeCell ref="W19:Z19"/>
    <mergeCell ref="W20:Z20"/>
    <mergeCell ref="N28:P28"/>
    <mergeCell ref="Q10:T10"/>
    <mergeCell ref="Q11:T11"/>
    <mergeCell ref="Q12:T12"/>
    <mergeCell ref="Q13:T13"/>
    <mergeCell ref="Q23:S23"/>
    <mergeCell ref="K19:P19"/>
    <mergeCell ref="K20:P20"/>
    <mergeCell ref="J17:P17"/>
    <mergeCell ref="J16:P16"/>
    <mergeCell ref="A20:D20"/>
    <mergeCell ref="A19:D19"/>
    <mergeCell ref="U5:V5"/>
    <mergeCell ref="U6:V6"/>
    <mergeCell ref="U7:V7"/>
    <mergeCell ref="U8:V8"/>
    <mergeCell ref="Q7:T7"/>
    <mergeCell ref="Q8:T8"/>
    <mergeCell ref="Q9:T9"/>
    <mergeCell ref="U16:V16"/>
    <mergeCell ref="B23:D23"/>
    <mergeCell ref="K27:M27"/>
    <mergeCell ref="N23:P23"/>
    <mergeCell ref="E25:G25"/>
    <mergeCell ref="H23:J23"/>
    <mergeCell ref="E23:G23"/>
    <mergeCell ref="B24:D24"/>
    <mergeCell ref="H26:J26"/>
    <mergeCell ref="K23:M23"/>
    <mergeCell ref="E19:J19"/>
    <mergeCell ref="E20:J20"/>
    <mergeCell ref="A7:C7"/>
    <mergeCell ref="A17:C17"/>
    <mergeCell ref="A16:C16"/>
    <mergeCell ref="A14:C14"/>
    <mergeCell ref="A13:C13"/>
    <mergeCell ref="A12:C12"/>
    <mergeCell ref="A11:C11"/>
    <mergeCell ref="A10:C10"/>
    <mergeCell ref="A15:C15"/>
    <mergeCell ref="J13:P13"/>
    <mergeCell ref="D16:I16"/>
    <mergeCell ref="Q5:T5"/>
    <mergeCell ref="Q6:T6"/>
    <mergeCell ref="D5:I5"/>
    <mergeCell ref="J5:P5"/>
    <mergeCell ref="J9:P9"/>
    <mergeCell ref="J10:P10"/>
    <mergeCell ref="J6:P6"/>
  </mergeCells>
  <printOptions/>
  <pageMargins left="0.31496062992125984" right="0.31496062992125984" top="0.5905511811023623" bottom="0.5905511811023623" header="0.4330708661417323" footer="0.31496062992125984"/>
  <pageSetup blackAndWhite="1" fitToHeight="0" fitToWidth="1" horizontalDpi="600" verticalDpi="600" orientation="portrait" paperSize="9" scale="89" r:id="rId2"/>
  <headerFooter alignWithMargins="0">
    <oddFooter>&amp;C―　２　―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view="pageBreakPreview" zoomScaleNormal="60" zoomScaleSheetLayoutView="100" zoomScalePageLayoutView="0" workbookViewId="0" topLeftCell="A19">
      <selection activeCell="B24" sqref="B24:S29"/>
    </sheetView>
  </sheetViews>
  <sheetFormatPr defaultColWidth="9.00390625" defaultRowHeight="13.5"/>
  <cols>
    <col min="1" max="1" width="9.00390625" style="1" customWidth="1"/>
    <col min="2" max="19" width="3.125" style="1" customWidth="1"/>
    <col min="20" max="22" width="9.00390625" style="1" customWidth="1"/>
    <col min="23" max="25" width="3.125" style="1" customWidth="1"/>
    <col min="26" max="27" width="9.00390625" style="1" customWidth="1"/>
    <col min="28" max="35" width="3.875" style="1" customWidth="1"/>
    <col min="36" max="39" width="3.50390625" style="1" customWidth="1"/>
    <col min="40" max="16384" width="9.00390625" style="1" customWidth="1"/>
  </cols>
  <sheetData>
    <row r="1" spans="1:26" ht="28.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5" ht="18.75">
      <c r="A3" s="65" t="s">
        <v>91</v>
      </c>
      <c r="B3" s="65"/>
      <c r="C3" s="2" t="s">
        <v>101</v>
      </c>
      <c r="X3" s="2"/>
      <c r="Y3" s="2"/>
    </row>
    <row r="4" ht="14.25" thickBot="1">
      <c r="A4" s="3"/>
    </row>
    <row r="5" spans="1:22" ht="23.25" customHeight="1">
      <c r="A5" s="66" t="s">
        <v>0</v>
      </c>
      <c r="B5" s="39"/>
      <c r="C5" s="40"/>
      <c r="D5" s="38" t="s">
        <v>1</v>
      </c>
      <c r="E5" s="39"/>
      <c r="F5" s="39"/>
      <c r="G5" s="39"/>
      <c r="H5" s="39"/>
      <c r="I5" s="40"/>
      <c r="J5" s="38"/>
      <c r="K5" s="39"/>
      <c r="L5" s="39"/>
      <c r="M5" s="39"/>
      <c r="N5" s="39"/>
      <c r="O5" s="39"/>
      <c r="P5" s="40"/>
      <c r="Q5" s="38" t="s">
        <v>1</v>
      </c>
      <c r="R5" s="39"/>
      <c r="S5" s="39"/>
      <c r="T5" s="40"/>
      <c r="U5" s="53" t="s">
        <v>2</v>
      </c>
      <c r="V5" s="54"/>
    </row>
    <row r="6" spans="1:22" ht="23.25" customHeight="1">
      <c r="A6" s="64" t="s">
        <v>3</v>
      </c>
      <c r="B6" s="42"/>
      <c r="C6" s="43"/>
      <c r="D6" s="41" t="str">
        <f>A20</f>
        <v>チームＨＩＭＥ</v>
      </c>
      <c r="E6" s="42"/>
      <c r="F6" s="42"/>
      <c r="G6" s="42"/>
      <c r="H6" s="42"/>
      <c r="I6" s="43"/>
      <c r="J6" s="41" t="s">
        <v>5</v>
      </c>
      <c r="K6" s="42"/>
      <c r="L6" s="42"/>
      <c r="M6" s="42"/>
      <c r="N6" s="42"/>
      <c r="O6" s="42"/>
      <c r="P6" s="43"/>
      <c r="Q6" s="41" t="str">
        <f>E20</f>
        <v>岡野農園Ｂ</v>
      </c>
      <c r="R6" s="42"/>
      <c r="S6" s="42"/>
      <c r="T6" s="43"/>
      <c r="U6" s="55" t="str">
        <f>K20</f>
        <v>PEANUTS　Ａ</v>
      </c>
      <c r="V6" s="56"/>
    </row>
    <row r="7" spans="1:22" ht="23.25" customHeight="1">
      <c r="A7" s="34" t="s">
        <v>8</v>
      </c>
      <c r="B7" s="35"/>
      <c r="C7" s="36"/>
      <c r="D7" s="37" t="str">
        <f>Q20</f>
        <v>PEANUTS　B</v>
      </c>
      <c r="E7" s="35"/>
      <c r="F7" s="35"/>
      <c r="G7" s="35"/>
      <c r="H7" s="35"/>
      <c r="I7" s="36"/>
      <c r="J7" s="37" t="s">
        <v>5</v>
      </c>
      <c r="K7" s="35"/>
      <c r="L7" s="35"/>
      <c r="M7" s="35"/>
      <c r="N7" s="35"/>
      <c r="O7" s="35"/>
      <c r="P7" s="36"/>
      <c r="Q7" s="57" t="str">
        <f>U20</f>
        <v>三宅島ｽｶｰﾚｯﾂ</v>
      </c>
      <c r="R7" s="57"/>
      <c r="S7" s="57"/>
      <c r="T7" s="57"/>
      <c r="U7" s="57" t="str">
        <f>W20</f>
        <v>Vabo Vari</v>
      </c>
      <c r="V7" s="58"/>
    </row>
    <row r="8" spans="1:22" ht="23.25" customHeight="1">
      <c r="A8" s="34" t="s">
        <v>11</v>
      </c>
      <c r="B8" s="35"/>
      <c r="C8" s="36"/>
      <c r="D8" s="37" t="str">
        <f>K20</f>
        <v>PEANUTS　Ａ</v>
      </c>
      <c r="E8" s="35"/>
      <c r="F8" s="35"/>
      <c r="G8" s="35"/>
      <c r="H8" s="35"/>
      <c r="I8" s="36"/>
      <c r="J8" s="37" t="s">
        <v>5</v>
      </c>
      <c r="K8" s="35"/>
      <c r="L8" s="35"/>
      <c r="M8" s="35"/>
      <c r="N8" s="35"/>
      <c r="O8" s="35"/>
      <c r="P8" s="36"/>
      <c r="Q8" s="57" t="str">
        <f>W20</f>
        <v>Vabo Vari</v>
      </c>
      <c r="R8" s="57"/>
      <c r="S8" s="57"/>
      <c r="T8" s="57"/>
      <c r="U8" s="57" t="str">
        <f>A20</f>
        <v>チームＨＩＭＥ</v>
      </c>
      <c r="V8" s="58"/>
    </row>
    <row r="9" spans="1:22" ht="23.25" customHeight="1">
      <c r="A9" s="34" t="s">
        <v>13</v>
      </c>
      <c r="B9" s="35"/>
      <c r="C9" s="36"/>
      <c r="D9" s="37" t="str">
        <f>E20</f>
        <v>岡野農園Ｂ</v>
      </c>
      <c r="E9" s="35"/>
      <c r="F9" s="35"/>
      <c r="G9" s="35"/>
      <c r="H9" s="35"/>
      <c r="I9" s="36"/>
      <c r="J9" s="37" t="s">
        <v>5</v>
      </c>
      <c r="K9" s="35"/>
      <c r="L9" s="35"/>
      <c r="M9" s="35"/>
      <c r="N9" s="35"/>
      <c r="O9" s="35"/>
      <c r="P9" s="36"/>
      <c r="Q9" s="57" t="str">
        <f>Q20</f>
        <v>PEANUTS　B</v>
      </c>
      <c r="R9" s="57"/>
      <c r="S9" s="57"/>
      <c r="T9" s="57"/>
      <c r="U9" s="57" t="str">
        <f>U20</f>
        <v>三宅島ｽｶｰﾚｯﾂ</v>
      </c>
      <c r="V9" s="58"/>
    </row>
    <row r="10" spans="1:22" ht="23.25" customHeight="1">
      <c r="A10" s="34" t="s">
        <v>14</v>
      </c>
      <c r="B10" s="35"/>
      <c r="C10" s="36"/>
      <c r="D10" s="37" t="str">
        <f>A20</f>
        <v>チームＨＩＭＥ</v>
      </c>
      <c r="E10" s="35"/>
      <c r="F10" s="35"/>
      <c r="G10" s="35"/>
      <c r="H10" s="35"/>
      <c r="I10" s="36"/>
      <c r="J10" s="37" t="s">
        <v>5</v>
      </c>
      <c r="K10" s="35"/>
      <c r="L10" s="35"/>
      <c r="M10" s="35"/>
      <c r="N10" s="35"/>
      <c r="O10" s="35"/>
      <c r="P10" s="36"/>
      <c r="Q10" s="57" t="str">
        <f>K20</f>
        <v>PEANUTS　Ａ</v>
      </c>
      <c r="R10" s="57"/>
      <c r="S10" s="57"/>
      <c r="T10" s="57"/>
      <c r="U10" s="57" t="str">
        <f>E20</f>
        <v>岡野農園Ｂ</v>
      </c>
      <c r="V10" s="58"/>
    </row>
    <row r="11" spans="1:22" ht="23.25" customHeight="1">
      <c r="A11" s="34" t="s">
        <v>15</v>
      </c>
      <c r="B11" s="35"/>
      <c r="C11" s="36"/>
      <c r="D11" s="37" t="str">
        <f>U20</f>
        <v>三宅島ｽｶｰﾚｯﾂ</v>
      </c>
      <c r="E11" s="35"/>
      <c r="F11" s="35"/>
      <c r="G11" s="35"/>
      <c r="H11" s="35"/>
      <c r="I11" s="36"/>
      <c r="J11" s="37" t="s">
        <v>5</v>
      </c>
      <c r="K11" s="35"/>
      <c r="L11" s="35"/>
      <c r="M11" s="35"/>
      <c r="N11" s="35"/>
      <c r="O11" s="35"/>
      <c r="P11" s="36"/>
      <c r="Q11" s="57" t="str">
        <f>W20</f>
        <v>Vabo Vari</v>
      </c>
      <c r="R11" s="57"/>
      <c r="S11" s="57"/>
      <c r="T11" s="57"/>
      <c r="U11" s="57" t="str">
        <f>Q20</f>
        <v>PEANUTS　B</v>
      </c>
      <c r="V11" s="58"/>
    </row>
    <row r="12" spans="1:22" ht="23.25" customHeight="1">
      <c r="A12" s="34" t="s">
        <v>16</v>
      </c>
      <c r="B12" s="35"/>
      <c r="C12" s="36"/>
      <c r="D12" s="37" t="str">
        <f>E20</f>
        <v>岡野農園Ｂ</v>
      </c>
      <c r="E12" s="35"/>
      <c r="F12" s="35"/>
      <c r="G12" s="35"/>
      <c r="H12" s="35"/>
      <c r="I12" s="36"/>
      <c r="J12" s="37" t="s">
        <v>5</v>
      </c>
      <c r="K12" s="35"/>
      <c r="L12" s="35"/>
      <c r="M12" s="35"/>
      <c r="N12" s="35"/>
      <c r="O12" s="35"/>
      <c r="P12" s="36"/>
      <c r="Q12" s="57" t="str">
        <f>K20</f>
        <v>PEANUTS　Ａ</v>
      </c>
      <c r="R12" s="57"/>
      <c r="S12" s="57"/>
      <c r="T12" s="57"/>
      <c r="U12" s="57" t="str">
        <f>A20</f>
        <v>チームＨＩＭＥ</v>
      </c>
      <c r="V12" s="58"/>
    </row>
    <row r="13" spans="1:22" ht="23.25" customHeight="1">
      <c r="A13" s="34" t="s">
        <v>17</v>
      </c>
      <c r="B13" s="35"/>
      <c r="C13" s="36"/>
      <c r="D13" s="37" t="str">
        <f>Q20</f>
        <v>PEANUTS　B</v>
      </c>
      <c r="E13" s="35"/>
      <c r="F13" s="35"/>
      <c r="G13" s="35"/>
      <c r="H13" s="35"/>
      <c r="I13" s="36"/>
      <c r="J13" s="37" t="s">
        <v>5</v>
      </c>
      <c r="K13" s="35"/>
      <c r="L13" s="35"/>
      <c r="M13" s="35"/>
      <c r="N13" s="35"/>
      <c r="O13" s="35"/>
      <c r="P13" s="36"/>
      <c r="Q13" s="57" t="str">
        <f>W20</f>
        <v>Vabo Vari</v>
      </c>
      <c r="R13" s="57"/>
      <c r="S13" s="57"/>
      <c r="T13" s="57"/>
      <c r="U13" s="57" t="str">
        <f>U20</f>
        <v>三宅島ｽｶｰﾚｯﾂ</v>
      </c>
      <c r="V13" s="58"/>
    </row>
    <row r="14" spans="1:22" ht="23.25" customHeight="1">
      <c r="A14" s="34" t="s">
        <v>18</v>
      </c>
      <c r="B14" s="35"/>
      <c r="C14" s="36"/>
      <c r="D14" s="37" t="str">
        <f>A20</f>
        <v>チームＨＩＭＥ</v>
      </c>
      <c r="E14" s="35"/>
      <c r="F14" s="35"/>
      <c r="G14" s="35"/>
      <c r="H14" s="35"/>
      <c r="I14" s="36"/>
      <c r="J14" s="37" t="s">
        <v>5</v>
      </c>
      <c r="K14" s="35"/>
      <c r="L14" s="35"/>
      <c r="M14" s="35"/>
      <c r="N14" s="35"/>
      <c r="O14" s="35"/>
      <c r="P14" s="36"/>
      <c r="Q14" s="57" t="str">
        <f>U20</f>
        <v>三宅島ｽｶｰﾚｯﾂ</v>
      </c>
      <c r="R14" s="57"/>
      <c r="S14" s="57"/>
      <c r="T14" s="57"/>
      <c r="U14" s="57" t="str">
        <f>K20</f>
        <v>PEANUTS　Ａ</v>
      </c>
      <c r="V14" s="58"/>
    </row>
    <row r="15" spans="1:22" ht="23.25" customHeight="1">
      <c r="A15" s="34" t="s">
        <v>19</v>
      </c>
      <c r="B15" s="35"/>
      <c r="C15" s="36"/>
      <c r="D15" s="37" t="str">
        <f>E20</f>
        <v>岡野農園Ｂ</v>
      </c>
      <c r="E15" s="35"/>
      <c r="F15" s="35"/>
      <c r="G15" s="35"/>
      <c r="H15" s="35"/>
      <c r="I15" s="36"/>
      <c r="J15" s="37" t="s">
        <v>5</v>
      </c>
      <c r="K15" s="35"/>
      <c r="L15" s="35"/>
      <c r="M15" s="35"/>
      <c r="N15" s="35"/>
      <c r="O15" s="35"/>
      <c r="P15" s="36"/>
      <c r="Q15" s="57" t="str">
        <f>W20</f>
        <v>Vabo Vari</v>
      </c>
      <c r="R15" s="57"/>
      <c r="S15" s="57"/>
      <c r="T15" s="57"/>
      <c r="U15" s="57" t="str">
        <f>Q20</f>
        <v>PEANUTS　B</v>
      </c>
      <c r="V15" s="58"/>
    </row>
    <row r="16" spans="1:22" ht="23.25" customHeight="1">
      <c r="A16" s="34" t="s">
        <v>20</v>
      </c>
      <c r="B16" s="35"/>
      <c r="C16" s="36"/>
      <c r="D16" s="37" t="str">
        <f>A20</f>
        <v>チームＨＩＭＥ</v>
      </c>
      <c r="E16" s="35"/>
      <c r="F16" s="35"/>
      <c r="G16" s="35"/>
      <c r="H16" s="35"/>
      <c r="I16" s="36"/>
      <c r="J16" s="37" t="s">
        <v>5</v>
      </c>
      <c r="K16" s="35"/>
      <c r="L16" s="35"/>
      <c r="M16" s="35"/>
      <c r="N16" s="35"/>
      <c r="O16" s="35"/>
      <c r="P16" s="36"/>
      <c r="Q16" s="57" t="str">
        <f>Q20</f>
        <v>PEANUTS　B</v>
      </c>
      <c r="R16" s="57"/>
      <c r="S16" s="57"/>
      <c r="T16" s="57"/>
      <c r="U16" s="57" t="str">
        <f>W20</f>
        <v>Vabo Vari</v>
      </c>
      <c r="V16" s="58"/>
    </row>
    <row r="17" spans="1:22" ht="23.25" customHeight="1" thickBot="1">
      <c r="A17" s="50" t="s">
        <v>21</v>
      </c>
      <c r="B17" s="51"/>
      <c r="C17" s="52"/>
      <c r="D17" s="59" t="str">
        <f>K20</f>
        <v>PEANUTS　Ａ</v>
      </c>
      <c r="E17" s="51"/>
      <c r="F17" s="51"/>
      <c r="G17" s="51"/>
      <c r="H17" s="51"/>
      <c r="I17" s="52"/>
      <c r="J17" s="59" t="s">
        <v>5</v>
      </c>
      <c r="K17" s="51"/>
      <c r="L17" s="51"/>
      <c r="M17" s="51"/>
      <c r="N17" s="51"/>
      <c r="O17" s="51"/>
      <c r="P17" s="52"/>
      <c r="Q17" s="61" t="str">
        <f>U20</f>
        <v>三宅島ｽｶｰﾚｯﾂ</v>
      </c>
      <c r="R17" s="61"/>
      <c r="S17" s="61"/>
      <c r="T17" s="61"/>
      <c r="U17" s="61" t="str">
        <f>E20</f>
        <v>岡野農園Ｂ</v>
      </c>
      <c r="V17" s="62"/>
    </row>
    <row r="18" ht="15">
      <c r="A18" s="4"/>
    </row>
    <row r="19" spans="1:26" ht="20.25" customHeight="1">
      <c r="A19" s="44" t="s">
        <v>4</v>
      </c>
      <c r="B19" s="45"/>
      <c r="C19" s="45"/>
      <c r="D19" s="46"/>
      <c r="E19" s="44" t="s">
        <v>6</v>
      </c>
      <c r="F19" s="45"/>
      <c r="G19" s="45"/>
      <c r="H19" s="45"/>
      <c r="I19" s="45"/>
      <c r="J19" s="46"/>
      <c r="K19" s="44" t="s">
        <v>7</v>
      </c>
      <c r="L19" s="45"/>
      <c r="M19" s="45"/>
      <c r="N19" s="45"/>
      <c r="O19" s="45"/>
      <c r="P19" s="46"/>
      <c r="Q19" s="60" t="s">
        <v>9</v>
      </c>
      <c r="R19" s="60"/>
      <c r="S19" s="60"/>
      <c r="T19" s="60"/>
      <c r="U19" s="60" t="s">
        <v>10</v>
      </c>
      <c r="V19" s="60"/>
      <c r="W19" s="60" t="s">
        <v>12</v>
      </c>
      <c r="X19" s="60"/>
      <c r="Y19" s="60"/>
      <c r="Z19" s="60"/>
    </row>
    <row r="20" spans="1:26" ht="32.25" customHeight="1">
      <c r="A20" s="47" t="s">
        <v>89</v>
      </c>
      <c r="B20" s="48"/>
      <c r="C20" s="48"/>
      <c r="D20" s="49"/>
      <c r="E20" s="47" t="s">
        <v>47</v>
      </c>
      <c r="F20" s="48"/>
      <c r="G20" s="48"/>
      <c r="H20" s="48"/>
      <c r="I20" s="48"/>
      <c r="J20" s="49"/>
      <c r="K20" s="47" t="s">
        <v>75</v>
      </c>
      <c r="L20" s="48"/>
      <c r="M20" s="48"/>
      <c r="N20" s="48"/>
      <c r="O20" s="48"/>
      <c r="P20" s="49"/>
      <c r="Q20" s="63" t="s">
        <v>48</v>
      </c>
      <c r="R20" s="63"/>
      <c r="S20" s="63"/>
      <c r="T20" s="63"/>
      <c r="U20" s="63" t="s">
        <v>49</v>
      </c>
      <c r="V20" s="63"/>
      <c r="W20" s="63" t="s">
        <v>50</v>
      </c>
      <c r="X20" s="63"/>
      <c r="Y20" s="63"/>
      <c r="Z20" s="63"/>
    </row>
    <row r="21" ht="14.25">
      <c r="A21" s="6"/>
    </row>
    <row r="22" spans="1:36" ht="36" customHeight="1">
      <c r="A22" s="7" t="s">
        <v>22</v>
      </c>
      <c r="AB22" s="1" t="s">
        <v>31</v>
      </c>
      <c r="AF22" s="1" t="s">
        <v>32</v>
      </c>
      <c r="AJ22" s="1" t="s">
        <v>33</v>
      </c>
    </row>
    <row r="23" spans="1:39" ht="36" customHeight="1">
      <c r="A23" s="8"/>
      <c r="B23" s="44" t="str">
        <f>A20</f>
        <v>チームＨＩＭＥ</v>
      </c>
      <c r="C23" s="45"/>
      <c r="D23" s="46"/>
      <c r="E23" s="44" t="str">
        <f>E20</f>
        <v>岡野農園Ｂ</v>
      </c>
      <c r="F23" s="45"/>
      <c r="G23" s="46"/>
      <c r="H23" s="44" t="str">
        <f>K20</f>
        <v>PEANUTS　Ａ</v>
      </c>
      <c r="I23" s="45"/>
      <c r="J23" s="46"/>
      <c r="K23" s="44" t="str">
        <f>Q20</f>
        <v>PEANUTS　B</v>
      </c>
      <c r="L23" s="45"/>
      <c r="M23" s="46"/>
      <c r="N23" s="44" t="str">
        <f>U20</f>
        <v>三宅島ｽｶｰﾚｯﾂ</v>
      </c>
      <c r="O23" s="45"/>
      <c r="P23" s="46"/>
      <c r="Q23" s="44" t="str">
        <f>W20</f>
        <v>Vabo Vari</v>
      </c>
      <c r="R23" s="45"/>
      <c r="S23" s="46"/>
      <c r="T23" s="5" t="s">
        <v>23</v>
      </c>
      <c r="U23" s="5" t="s">
        <v>24</v>
      </c>
      <c r="V23" s="5" t="s">
        <v>25</v>
      </c>
      <c r="W23" s="44" t="s">
        <v>26</v>
      </c>
      <c r="X23" s="45"/>
      <c r="Y23" s="46"/>
      <c r="Z23" s="5" t="s">
        <v>27</v>
      </c>
      <c r="AB23" s="1">
        <v>1</v>
      </c>
      <c r="AC23" s="1">
        <v>2</v>
      </c>
      <c r="AD23" s="1">
        <v>3</v>
      </c>
      <c r="AE23" s="1">
        <v>4</v>
      </c>
      <c r="AF23" s="1">
        <v>1</v>
      </c>
      <c r="AG23" s="1">
        <v>2</v>
      </c>
      <c r="AH23" s="1">
        <v>3</v>
      </c>
      <c r="AI23" s="1">
        <v>4</v>
      </c>
      <c r="AJ23" s="1">
        <v>1</v>
      </c>
      <c r="AK23" s="1">
        <v>2</v>
      </c>
      <c r="AL23" s="1">
        <v>3</v>
      </c>
      <c r="AM23" s="1">
        <v>4</v>
      </c>
    </row>
    <row r="24" spans="1:39" ht="36" customHeight="1">
      <c r="A24" s="9" t="str">
        <f>A20</f>
        <v>チームＨＩＭＥ</v>
      </c>
      <c r="B24" s="90"/>
      <c r="C24" s="91"/>
      <c r="D24" s="92"/>
      <c r="E24" s="93">
        <v>25</v>
      </c>
      <c r="F24" s="94" t="s">
        <v>35</v>
      </c>
      <c r="G24" s="95">
        <v>18</v>
      </c>
      <c r="H24" s="93">
        <v>25</v>
      </c>
      <c r="I24" s="94" t="s">
        <v>28</v>
      </c>
      <c r="J24" s="95">
        <v>18</v>
      </c>
      <c r="K24" s="93">
        <v>23</v>
      </c>
      <c r="L24" s="94" t="s">
        <v>28</v>
      </c>
      <c r="M24" s="95">
        <v>25</v>
      </c>
      <c r="N24" s="93">
        <v>31</v>
      </c>
      <c r="O24" s="94" t="s">
        <v>28</v>
      </c>
      <c r="P24" s="95">
        <v>33</v>
      </c>
      <c r="Q24" s="96"/>
      <c r="R24" s="97"/>
      <c r="S24" s="98"/>
      <c r="T24" s="8">
        <f>SUM(E24,H24,K24,N24)</f>
        <v>104</v>
      </c>
      <c r="U24" s="8">
        <f>SUM(G24,J24,M24,P24)</f>
        <v>94</v>
      </c>
      <c r="V24" s="8">
        <f aca="true" t="shared" si="0" ref="V24:V29">T24-U24</f>
        <v>10</v>
      </c>
      <c r="W24" s="10">
        <f aca="true" t="shared" si="1" ref="W24:W29">COUNTIF(AJ24:AM24,"勝")</f>
        <v>2</v>
      </c>
      <c r="X24" s="11" t="s">
        <v>36</v>
      </c>
      <c r="Y24" s="12">
        <f aca="true" t="shared" si="2" ref="Y24:Y29">COUNTIF(AJ24:AM24,"負")</f>
        <v>2</v>
      </c>
      <c r="Z24" s="28">
        <v>3</v>
      </c>
      <c r="AB24" s="1">
        <f>E24</f>
        <v>25</v>
      </c>
      <c r="AC24" s="1">
        <f>H24</f>
        <v>25</v>
      </c>
      <c r="AD24" s="1">
        <f>K24</f>
        <v>23</v>
      </c>
      <c r="AE24" s="1">
        <f>N24</f>
        <v>31</v>
      </c>
      <c r="AF24" s="1">
        <f>G24</f>
        <v>18</v>
      </c>
      <c r="AG24" s="1">
        <f>J24</f>
        <v>18</v>
      </c>
      <c r="AH24" s="1">
        <f>M24</f>
        <v>25</v>
      </c>
      <c r="AI24" s="1">
        <f>P24</f>
        <v>33</v>
      </c>
      <c r="AJ24" s="1" t="str">
        <f aca="true" t="shared" si="3" ref="AJ24:AM29">IF(AB24&gt;AF24,"勝","負")</f>
        <v>勝</v>
      </c>
      <c r="AK24" s="1" t="str">
        <f t="shared" si="3"/>
        <v>勝</v>
      </c>
      <c r="AL24" s="1" t="str">
        <f t="shared" si="3"/>
        <v>負</v>
      </c>
      <c r="AM24" s="1" t="str">
        <f t="shared" si="3"/>
        <v>負</v>
      </c>
    </row>
    <row r="25" spans="1:39" ht="36" customHeight="1">
      <c r="A25" s="9" t="str">
        <f>E20</f>
        <v>岡野農園Ｂ</v>
      </c>
      <c r="B25" s="99">
        <f>G24</f>
        <v>18</v>
      </c>
      <c r="C25" s="100" t="s">
        <v>35</v>
      </c>
      <c r="D25" s="101">
        <f>E24</f>
        <v>25</v>
      </c>
      <c r="E25" s="90"/>
      <c r="F25" s="91"/>
      <c r="G25" s="92"/>
      <c r="H25" s="93">
        <v>11</v>
      </c>
      <c r="I25" s="94" t="s">
        <v>28</v>
      </c>
      <c r="J25" s="95">
        <v>25</v>
      </c>
      <c r="K25" s="93">
        <v>16</v>
      </c>
      <c r="L25" s="94" t="s">
        <v>28</v>
      </c>
      <c r="M25" s="95">
        <v>25</v>
      </c>
      <c r="N25" s="96"/>
      <c r="O25" s="97"/>
      <c r="P25" s="98"/>
      <c r="Q25" s="93">
        <v>23</v>
      </c>
      <c r="R25" s="94" t="s">
        <v>28</v>
      </c>
      <c r="S25" s="95">
        <v>25</v>
      </c>
      <c r="T25" s="8">
        <f>SUM(B25,H25,K25,N25,Q25)</f>
        <v>68</v>
      </c>
      <c r="U25" s="8">
        <f>SUM(D25,J25,M25,S25)</f>
        <v>100</v>
      </c>
      <c r="V25" s="8">
        <f t="shared" si="0"/>
        <v>-32</v>
      </c>
      <c r="W25" s="10">
        <f t="shared" si="1"/>
        <v>0</v>
      </c>
      <c r="X25" s="11" t="s">
        <v>36</v>
      </c>
      <c r="Y25" s="12">
        <f t="shared" si="2"/>
        <v>4</v>
      </c>
      <c r="Z25" s="28">
        <v>6</v>
      </c>
      <c r="AB25" s="1">
        <f>B25</f>
        <v>18</v>
      </c>
      <c r="AC25" s="1">
        <f>H25</f>
        <v>11</v>
      </c>
      <c r="AD25" s="1">
        <f>K25</f>
        <v>16</v>
      </c>
      <c r="AE25" s="1">
        <f>Q25</f>
        <v>23</v>
      </c>
      <c r="AF25" s="1">
        <f>D25</f>
        <v>25</v>
      </c>
      <c r="AG25" s="1">
        <f>J25</f>
        <v>25</v>
      </c>
      <c r="AH25" s="1">
        <f>M25</f>
        <v>25</v>
      </c>
      <c r="AI25" s="1">
        <f>S25</f>
        <v>25</v>
      </c>
      <c r="AJ25" s="1" t="str">
        <f t="shared" si="3"/>
        <v>負</v>
      </c>
      <c r="AK25" s="1" t="str">
        <f t="shared" si="3"/>
        <v>負</v>
      </c>
      <c r="AL25" s="1" t="str">
        <f t="shared" si="3"/>
        <v>負</v>
      </c>
      <c r="AM25" s="1" t="str">
        <f t="shared" si="3"/>
        <v>負</v>
      </c>
    </row>
    <row r="26" spans="1:39" ht="36" customHeight="1">
      <c r="A26" s="9" t="str">
        <f>K20</f>
        <v>PEANUTS　Ａ</v>
      </c>
      <c r="B26" s="99">
        <f>J24</f>
        <v>18</v>
      </c>
      <c r="C26" s="100" t="s">
        <v>35</v>
      </c>
      <c r="D26" s="101">
        <f>H24</f>
        <v>25</v>
      </c>
      <c r="E26" s="99">
        <f>J25</f>
        <v>25</v>
      </c>
      <c r="F26" s="100" t="s">
        <v>28</v>
      </c>
      <c r="G26" s="101">
        <f>H25</f>
        <v>11</v>
      </c>
      <c r="H26" s="90"/>
      <c r="I26" s="91"/>
      <c r="J26" s="92"/>
      <c r="K26" s="96"/>
      <c r="L26" s="97"/>
      <c r="M26" s="98"/>
      <c r="N26" s="93">
        <v>25</v>
      </c>
      <c r="O26" s="94" t="s">
        <v>28</v>
      </c>
      <c r="P26" s="95">
        <v>22</v>
      </c>
      <c r="Q26" s="93">
        <v>11</v>
      </c>
      <c r="R26" s="94" t="s">
        <v>28</v>
      </c>
      <c r="S26" s="95">
        <v>25</v>
      </c>
      <c r="T26" s="8">
        <f>SUM(B26,E26,N26,Q26)</f>
        <v>79</v>
      </c>
      <c r="U26" s="8">
        <f>SUM(D26,G26,P26,S26)</f>
        <v>83</v>
      </c>
      <c r="V26" s="8">
        <f t="shared" si="0"/>
        <v>-4</v>
      </c>
      <c r="W26" s="10">
        <f t="shared" si="1"/>
        <v>2</v>
      </c>
      <c r="X26" s="11" t="s">
        <v>36</v>
      </c>
      <c r="Y26" s="12">
        <f t="shared" si="2"/>
        <v>2</v>
      </c>
      <c r="Z26" s="28">
        <v>4</v>
      </c>
      <c r="AB26" s="1">
        <f>B26</f>
        <v>18</v>
      </c>
      <c r="AC26" s="1">
        <f>E26</f>
        <v>25</v>
      </c>
      <c r="AD26" s="1">
        <f>N26</f>
        <v>25</v>
      </c>
      <c r="AE26" s="1">
        <f>Q26</f>
        <v>11</v>
      </c>
      <c r="AF26" s="1">
        <f>D26</f>
        <v>25</v>
      </c>
      <c r="AG26" s="1">
        <f>G26</f>
        <v>11</v>
      </c>
      <c r="AH26" s="1">
        <f>P26</f>
        <v>22</v>
      </c>
      <c r="AI26" s="1">
        <f>S26</f>
        <v>25</v>
      </c>
      <c r="AJ26" s="1" t="str">
        <f t="shared" si="3"/>
        <v>負</v>
      </c>
      <c r="AK26" s="1" t="str">
        <f t="shared" si="3"/>
        <v>勝</v>
      </c>
      <c r="AL26" s="1" t="str">
        <f t="shared" si="3"/>
        <v>勝</v>
      </c>
      <c r="AM26" s="1" t="str">
        <f t="shared" si="3"/>
        <v>負</v>
      </c>
    </row>
    <row r="27" spans="1:39" ht="36" customHeight="1">
      <c r="A27" s="9" t="str">
        <f>Q20</f>
        <v>PEANUTS　B</v>
      </c>
      <c r="B27" s="99">
        <f>M24</f>
        <v>25</v>
      </c>
      <c r="C27" s="100" t="s">
        <v>35</v>
      </c>
      <c r="D27" s="101">
        <f>K24</f>
        <v>23</v>
      </c>
      <c r="E27" s="99">
        <f>M25</f>
        <v>25</v>
      </c>
      <c r="F27" s="100" t="s">
        <v>28</v>
      </c>
      <c r="G27" s="101">
        <f>K25</f>
        <v>16</v>
      </c>
      <c r="H27" s="96"/>
      <c r="I27" s="97"/>
      <c r="J27" s="98"/>
      <c r="K27" s="90"/>
      <c r="L27" s="91"/>
      <c r="M27" s="92"/>
      <c r="N27" s="93">
        <v>25</v>
      </c>
      <c r="O27" s="94" t="s">
        <v>28</v>
      </c>
      <c r="P27" s="95">
        <v>13</v>
      </c>
      <c r="Q27" s="93">
        <v>3</v>
      </c>
      <c r="R27" s="94" t="s">
        <v>28</v>
      </c>
      <c r="S27" s="95">
        <v>25</v>
      </c>
      <c r="T27" s="8">
        <f>SUM(B27,E27,N27,Q27)</f>
        <v>78</v>
      </c>
      <c r="U27" s="8">
        <f>SUM(D27,G27,P27,S27)</f>
        <v>77</v>
      </c>
      <c r="V27" s="8">
        <f t="shared" si="0"/>
        <v>1</v>
      </c>
      <c r="W27" s="10">
        <f t="shared" si="1"/>
        <v>3</v>
      </c>
      <c r="X27" s="11" t="s">
        <v>36</v>
      </c>
      <c r="Y27" s="12">
        <f t="shared" si="2"/>
        <v>1</v>
      </c>
      <c r="Z27" s="28">
        <v>2</v>
      </c>
      <c r="AB27" s="1">
        <f>B27</f>
        <v>25</v>
      </c>
      <c r="AC27" s="1">
        <f>E27</f>
        <v>25</v>
      </c>
      <c r="AD27" s="1">
        <f>N27</f>
        <v>25</v>
      </c>
      <c r="AE27" s="1">
        <f>Q27</f>
        <v>3</v>
      </c>
      <c r="AF27" s="1">
        <f>D27</f>
        <v>23</v>
      </c>
      <c r="AG27" s="1">
        <f>G27</f>
        <v>16</v>
      </c>
      <c r="AH27" s="1">
        <f>P27</f>
        <v>13</v>
      </c>
      <c r="AI27" s="1">
        <f>S27</f>
        <v>25</v>
      </c>
      <c r="AJ27" s="1" t="str">
        <f t="shared" si="3"/>
        <v>勝</v>
      </c>
      <c r="AK27" s="1" t="str">
        <f t="shared" si="3"/>
        <v>勝</v>
      </c>
      <c r="AL27" s="1" t="str">
        <f t="shared" si="3"/>
        <v>勝</v>
      </c>
      <c r="AM27" s="1" t="str">
        <f t="shared" si="3"/>
        <v>負</v>
      </c>
    </row>
    <row r="28" spans="1:39" ht="36" customHeight="1">
      <c r="A28" s="9" t="str">
        <f>U20</f>
        <v>三宅島ｽｶｰﾚｯﾂ</v>
      </c>
      <c r="B28" s="99">
        <f>P24</f>
        <v>33</v>
      </c>
      <c r="C28" s="100" t="s">
        <v>35</v>
      </c>
      <c r="D28" s="101">
        <f>N24</f>
        <v>31</v>
      </c>
      <c r="E28" s="96"/>
      <c r="F28" s="97"/>
      <c r="G28" s="98"/>
      <c r="H28" s="99">
        <f>P26</f>
        <v>22</v>
      </c>
      <c r="I28" s="100" t="s">
        <v>28</v>
      </c>
      <c r="J28" s="101">
        <f>N26</f>
        <v>25</v>
      </c>
      <c r="K28" s="99">
        <f>P27</f>
        <v>13</v>
      </c>
      <c r="L28" s="100" t="s">
        <v>28</v>
      </c>
      <c r="M28" s="101">
        <f>N27</f>
        <v>25</v>
      </c>
      <c r="N28" s="90"/>
      <c r="O28" s="91"/>
      <c r="P28" s="92"/>
      <c r="Q28" s="93">
        <v>13</v>
      </c>
      <c r="R28" s="94" t="s">
        <v>28</v>
      </c>
      <c r="S28" s="95">
        <v>25</v>
      </c>
      <c r="T28" s="8">
        <f>SUM(B28,H28,K28,Q28)</f>
        <v>81</v>
      </c>
      <c r="U28" s="8">
        <f>SUM(D28,J28,M28,S28)</f>
        <v>106</v>
      </c>
      <c r="V28" s="8">
        <f t="shared" si="0"/>
        <v>-25</v>
      </c>
      <c r="W28" s="10">
        <f t="shared" si="1"/>
        <v>1</v>
      </c>
      <c r="X28" s="11" t="s">
        <v>36</v>
      </c>
      <c r="Y28" s="12">
        <f t="shared" si="2"/>
        <v>3</v>
      </c>
      <c r="Z28" s="28">
        <v>5</v>
      </c>
      <c r="AB28" s="1">
        <f>B28</f>
        <v>33</v>
      </c>
      <c r="AC28" s="1">
        <f>H28</f>
        <v>22</v>
      </c>
      <c r="AD28" s="1">
        <f>K28</f>
        <v>13</v>
      </c>
      <c r="AE28" s="1">
        <f>Q28</f>
        <v>13</v>
      </c>
      <c r="AF28" s="1">
        <f>D28</f>
        <v>31</v>
      </c>
      <c r="AG28" s="1">
        <f>J28</f>
        <v>25</v>
      </c>
      <c r="AH28" s="1">
        <f>M28</f>
        <v>25</v>
      </c>
      <c r="AI28" s="1">
        <f>S28</f>
        <v>25</v>
      </c>
      <c r="AJ28" s="1" t="str">
        <f t="shared" si="3"/>
        <v>勝</v>
      </c>
      <c r="AK28" s="1" t="str">
        <f t="shared" si="3"/>
        <v>負</v>
      </c>
      <c r="AL28" s="1" t="str">
        <f t="shared" si="3"/>
        <v>負</v>
      </c>
      <c r="AM28" s="1" t="str">
        <f t="shared" si="3"/>
        <v>負</v>
      </c>
    </row>
    <row r="29" spans="1:39" ht="36" customHeight="1">
      <c r="A29" s="9" t="str">
        <f>W20</f>
        <v>Vabo Vari</v>
      </c>
      <c r="B29" s="96"/>
      <c r="C29" s="97"/>
      <c r="D29" s="98"/>
      <c r="E29" s="99">
        <f>S25</f>
        <v>25</v>
      </c>
      <c r="F29" s="100" t="s">
        <v>28</v>
      </c>
      <c r="G29" s="101">
        <f>Q25</f>
        <v>23</v>
      </c>
      <c r="H29" s="99">
        <f>S26</f>
        <v>25</v>
      </c>
      <c r="I29" s="100" t="s">
        <v>28</v>
      </c>
      <c r="J29" s="101">
        <f>Q26</f>
        <v>11</v>
      </c>
      <c r="K29" s="99">
        <f>S27</f>
        <v>25</v>
      </c>
      <c r="L29" s="100" t="s">
        <v>28</v>
      </c>
      <c r="M29" s="101">
        <f>Q27</f>
        <v>3</v>
      </c>
      <c r="N29" s="99">
        <f>S28</f>
        <v>25</v>
      </c>
      <c r="O29" s="100" t="s">
        <v>28</v>
      </c>
      <c r="P29" s="101">
        <f>Q28</f>
        <v>13</v>
      </c>
      <c r="Q29" s="90"/>
      <c r="R29" s="91"/>
      <c r="S29" s="92"/>
      <c r="T29" s="8">
        <f>SUM(E29,H29,K29,N29)</f>
        <v>100</v>
      </c>
      <c r="U29" s="8">
        <f>SUM(G29,J29,M29,P29)</f>
        <v>50</v>
      </c>
      <c r="V29" s="8">
        <f t="shared" si="0"/>
        <v>50</v>
      </c>
      <c r="W29" s="10">
        <f t="shared" si="1"/>
        <v>4</v>
      </c>
      <c r="X29" s="11" t="s">
        <v>36</v>
      </c>
      <c r="Y29" s="12">
        <f t="shared" si="2"/>
        <v>0</v>
      </c>
      <c r="Z29" s="28">
        <v>1</v>
      </c>
      <c r="AB29" s="1">
        <f>E29</f>
        <v>25</v>
      </c>
      <c r="AC29" s="1">
        <f>H29</f>
        <v>25</v>
      </c>
      <c r="AD29" s="1">
        <f>K29</f>
        <v>25</v>
      </c>
      <c r="AE29" s="1">
        <f>N29</f>
        <v>25</v>
      </c>
      <c r="AF29" s="1">
        <f>G29</f>
        <v>23</v>
      </c>
      <c r="AG29" s="1">
        <f>J29</f>
        <v>11</v>
      </c>
      <c r="AH29" s="1">
        <f>M29</f>
        <v>3</v>
      </c>
      <c r="AI29" s="1">
        <f>P29</f>
        <v>13</v>
      </c>
      <c r="AJ29" s="1" t="str">
        <f t="shared" si="3"/>
        <v>勝</v>
      </c>
      <c r="AK29" s="1" t="str">
        <f t="shared" si="3"/>
        <v>勝</v>
      </c>
      <c r="AL29" s="1" t="str">
        <f t="shared" si="3"/>
        <v>勝</v>
      </c>
      <c r="AM29" s="1" t="str">
        <f t="shared" si="3"/>
        <v>勝</v>
      </c>
    </row>
    <row r="30" ht="36" customHeight="1">
      <c r="A30" s="3" t="s">
        <v>29</v>
      </c>
    </row>
    <row r="31" ht="13.5">
      <c r="A31" s="3"/>
    </row>
    <row r="32" ht="13.5">
      <c r="A32" s="3"/>
    </row>
  </sheetData>
  <sheetProtection/>
  <mergeCells count="92">
    <mergeCell ref="A1:Z1"/>
    <mergeCell ref="A3:B3"/>
    <mergeCell ref="D17:I17"/>
    <mergeCell ref="D15:I15"/>
    <mergeCell ref="J15:P15"/>
    <mergeCell ref="J14:P14"/>
    <mergeCell ref="A15:C15"/>
    <mergeCell ref="J13:P13"/>
    <mergeCell ref="D16:I16"/>
    <mergeCell ref="Q5:T5"/>
    <mergeCell ref="Q6:T6"/>
    <mergeCell ref="D5:I5"/>
    <mergeCell ref="J5:P5"/>
    <mergeCell ref="J9:P9"/>
    <mergeCell ref="J10:P10"/>
    <mergeCell ref="J6:P6"/>
    <mergeCell ref="E19:J19"/>
    <mergeCell ref="E20:J20"/>
    <mergeCell ref="A7:C7"/>
    <mergeCell ref="A17:C17"/>
    <mergeCell ref="A16:C16"/>
    <mergeCell ref="A14:C14"/>
    <mergeCell ref="A13:C13"/>
    <mergeCell ref="A12:C12"/>
    <mergeCell ref="A11:C11"/>
    <mergeCell ref="A10:C10"/>
    <mergeCell ref="U16:V16"/>
    <mergeCell ref="B23:D23"/>
    <mergeCell ref="K27:M27"/>
    <mergeCell ref="N23:P23"/>
    <mergeCell ref="E25:G25"/>
    <mergeCell ref="H23:J23"/>
    <mergeCell ref="E23:G23"/>
    <mergeCell ref="B24:D24"/>
    <mergeCell ref="H26:J26"/>
    <mergeCell ref="K23:M23"/>
    <mergeCell ref="J17:P17"/>
    <mergeCell ref="J16:P16"/>
    <mergeCell ref="A20:D20"/>
    <mergeCell ref="A19:D19"/>
    <mergeCell ref="U5:V5"/>
    <mergeCell ref="U6:V6"/>
    <mergeCell ref="U7:V7"/>
    <mergeCell ref="U8:V8"/>
    <mergeCell ref="Q7:T7"/>
    <mergeCell ref="Q8:T8"/>
    <mergeCell ref="W20:Z20"/>
    <mergeCell ref="Q17:T17"/>
    <mergeCell ref="N28:P28"/>
    <mergeCell ref="Q10:T10"/>
    <mergeCell ref="Q11:T11"/>
    <mergeCell ref="Q12:T12"/>
    <mergeCell ref="Q13:T13"/>
    <mergeCell ref="Q23:S23"/>
    <mergeCell ref="K19:P19"/>
    <mergeCell ref="K20:P20"/>
    <mergeCell ref="Q16:T16"/>
    <mergeCell ref="Q14:T14"/>
    <mergeCell ref="Q29:S29"/>
    <mergeCell ref="W23:Y23"/>
    <mergeCell ref="U19:V19"/>
    <mergeCell ref="U17:V17"/>
    <mergeCell ref="Q19:T19"/>
    <mergeCell ref="Q20:T20"/>
    <mergeCell ref="U20:V20"/>
    <mergeCell ref="W19:Z19"/>
    <mergeCell ref="J7:P7"/>
    <mergeCell ref="U15:V15"/>
    <mergeCell ref="U14:V14"/>
    <mergeCell ref="U12:V12"/>
    <mergeCell ref="Q15:T15"/>
    <mergeCell ref="U13:V13"/>
    <mergeCell ref="Q9:T9"/>
    <mergeCell ref="D14:I14"/>
    <mergeCell ref="D9:I9"/>
    <mergeCell ref="D8:I8"/>
    <mergeCell ref="D7:I7"/>
    <mergeCell ref="A6:C6"/>
    <mergeCell ref="D6:I6"/>
    <mergeCell ref="A9:C9"/>
    <mergeCell ref="A8:C8"/>
    <mergeCell ref="D11:I11"/>
    <mergeCell ref="U11:V11"/>
    <mergeCell ref="U10:V10"/>
    <mergeCell ref="U9:V9"/>
    <mergeCell ref="A5:C5"/>
    <mergeCell ref="D10:I10"/>
    <mergeCell ref="D13:I13"/>
    <mergeCell ref="D12:I12"/>
    <mergeCell ref="J11:P11"/>
    <mergeCell ref="J12:P12"/>
    <mergeCell ref="J8:P8"/>
  </mergeCells>
  <printOptions/>
  <pageMargins left="0.31496062992125984" right="0.31496062992125984" top="0.5905511811023623" bottom="0.5905511811023623" header="0.4330708661417323" footer="0.31496062992125984"/>
  <pageSetup blackAndWhite="1" fitToHeight="0" fitToWidth="1" horizontalDpi="600" verticalDpi="600" orientation="portrait" paperSize="9" scale="89" r:id="rId2"/>
  <headerFooter alignWithMargins="0">
    <oddFooter>&amp;C―　２　―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"/>
  <sheetViews>
    <sheetView view="pageBreakPreview" zoomScale="70" zoomScaleNormal="70" zoomScaleSheetLayoutView="70" zoomScalePageLayoutView="0" workbookViewId="0" topLeftCell="A1">
      <selection activeCell="N3" sqref="N3"/>
    </sheetView>
  </sheetViews>
  <sheetFormatPr defaultColWidth="5.375" defaultRowHeight="30" customHeight="1"/>
  <cols>
    <col min="1" max="3" width="5.375" style="13" customWidth="1"/>
    <col min="4" max="4" width="6.375" style="13" bestFit="1" customWidth="1"/>
    <col min="5" max="6" width="5.375" style="13" customWidth="1"/>
    <col min="7" max="7" width="6.375" style="13" bestFit="1" customWidth="1"/>
    <col min="8" max="9" width="5.375" style="13" customWidth="1"/>
    <col min="10" max="10" width="6.375" style="13" bestFit="1" customWidth="1"/>
    <col min="11" max="13" width="5.375" style="13" customWidth="1"/>
    <col min="14" max="14" width="6.375" style="13" bestFit="1" customWidth="1"/>
    <col min="15" max="16" width="5.375" style="13" customWidth="1"/>
    <col min="17" max="17" width="6.375" style="13" bestFit="1" customWidth="1"/>
    <col min="18" max="16384" width="5.375" style="13" customWidth="1"/>
  </cols>
  <sheetData>
    <row r="1" spans="2:27" ht="35.25"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3" ht="30" customHeight="1">
      <c r="B3" s="30" t="s">
        <v>93</v>
      </c>
    </row>
    <row r="4" ht="30" customHeight="1">
      <c r="V4" s="14"/>
    </row>
    <row r="5" spans="7:19" ht="30" customHeight="1" thickBot="1">
      <c r="G5" s="79" t="s">
        <v>38</v>
      </c>
      <c r="H5" s="79"/>
      <c r="I5" s="79"/>
      <c r="J5" s="79"/>
      <c r="K5" s="79"/>
      <c r="L5" s="79"/>
      <c r="M5" s="79"/>
      <c r="N5" s="79"/>
      <c r="O5" s="15"/>
      <c r="P5" s="15"/>
      <c r="Q5" s="15"/>
      <c r="R5" s="15"/>
      <c r="S5" s="15"/>
    </row>
    <row r="6" spans="7:19" ht="30" customHeight="1" thickBot="1" thickTop="1">
      <c r="G6" s="16"/>
      <c r="H6" s="80" t="s">
        <v>109</v>
      </c>
      <c r="I6" s="81"/>
      <c r="J6" s="81"/>
      <c r="K6" s="81"/>
      <c r="L6" s="81"/>
      <c r="M6" s="82"/>
      <c r="N6" s="16"/>
      <c r="O6" s="15"/>
      <c r="P6" s="15"/>
      <c r="Q6" s="15"/>
      <c r="R6" s="15"/>
      <c r="S6" s="15"/>
    </row>
    <row r="7" spans="5:19" ht="30" customHeight="1" thickTop="1">
      <c r="E7" s="14"/>
      <c r="F7" s="14"/>
      <c r="G7" s="14"/>
      <c r="H7" s="14"/>
      <c r="I7" s="14"/>
      <c r="J7" s="23"/>
      <c r="K7" s="14"/>
      <c r="L7" s="14"/>
      <c r="M7" s="14"/>
      <c r="N7" s="14"/>
      <c r="O7" s="14"/>
      <c r="P7" s="14"/>
      <c r="Q7" s="14"/>
      <c r="R7" s="14"/>
      <c r="S7" s="14"/>
    </row>
    <row r="8" spans="5:19" ht="30" customHeight="1" thickBot="1">
      <c r="E8" s="22"/>
      <c r="F8" s="22"/>
      <c r="G8" s="22"/>
      <c r="H8" s="22"/>
      <c r="I8" s="22"/>
      <c r="J8" s="31">
        <v>26</v>
      </c>
      <c r="K8" s="15">
        <v>24</v>
      </c>
      <c r="L8" s="14"/>
      <c r="M8" s="14"/>
      <c r="N8" s="14"/>
      <c r="O8" s="14"/>
      <c r="P8" s="14"/>
      <c r="Q8" s="14"/>
      <c r="R8" s="14"/>
      <c r="S8" s="14"/>
    </row>
    <row r="9" spans="3:18" ht="30" customHeight="1" thickTop="1">
      <c r="C9" s="14"/>
      <c r="D9" s="23"/>
      <c r="E9" s="71" t="s">
        <v>65</v>
      </c>
      <c r="F9" s="71"/>
      <c r="G9" s="71"/>
      <c r="H9" s="71"/>
      <c r="I9" s="71"/>
      <c r="J9" s="71"/>
      <c r="K9" s="72"/>
      <c r="L9" s="72"/>
      <c r="M9" s="72"/>
      <c r="N9" s="72"/>
      <c r="O9" s="72"/>
      <c r="P9" s="72"/>
      <c r="Q9" s="25"/>
      <c r="R9" s="14"/>
    </row>
    <row r="10" spans="3:27" ht="30" customHeight="1">
      <c r="C10" s="14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5"/>
      <c r="R10" s="14"/>
      <c r="U10" s="77" t="s">
        <v>51</v>
      </c>
      <c r="V10" s="77"/>
      <c r="W10" s="78" t="s">
        <v>46</v>
      </c>
      <c r="X10" s="78"/>
      <c r="Y10" s="78"/>
      <c r="Z10" s="78"/>
      <c r="AA10" s="78"/>
    </row>
    <row r="11" spans="3:27" ht="30" customHeight="1" thickBot="1">
      <c r="C11" s="22"/>
      <c r="D11" s="31">
        <v>25</v>
      </c>
      <c r="E11" s="24">
        <v>15</v>
      </c>
      <c r="F11" s="19"/>
      <c r="G11" s="14"/>
      <c r="H11" s="14"/>
      <c r="I11" s="14"/>
      <c r="J11" s="14"/>
      <c r="K11" s="14"/>
      <c r="L11" s="14"/>
      <c r="M11" s="14"/>
      <c r="N11" s="14"/>
      <c r="O11" s="19"/>
      <c r="P11" s="24">
        <v>11</v>
      </c>
      <c r="Q11" s="32">
        <v>25</v>
      </c>
      <c r="R11" s="22"/>
      <c r="U11" s="77" t="s">
        <v>52</v>
      </c>
      <c r="V11" s="77"/>
      <c r="W11" s="78" t="s">
        <v>45</v>
      </c>
      <c r="X11" s="78"/>
      <c r="Y11" s="78"/>
      <c r="Z11" s="78"/>
      <c r="AA11" s="78"/>
    </row>
    <row r="12" spans="2:27" ht="30" customHeight="1" thickTop="1">
      <c r="B12" s="23"/>
      <c r="C12" s="71" t="s">
        <v>70</v>
      </c>
      <c r="D12" s="71"/>
      <c r="E12" s="72"/>
      <c r="F12" s="72"/>
      <c r="G12" s="25"/>
      <c r="N12" s="23"/>
      <c r="O12" s="72" t="s">
        <v>71</v>
      </c>
      <c r="P12" s="72"/>
      <c r="Q12" s="71"/>
      <c r="R12" s="71"/>
      <c r="S12" s="25"/>
      <c r="U12" s="77" t="s">
        <v>53</v>
      </c>
      <c r="V12" s="77"/>
      <c r="W12" s="78" t="s">
        <v>94</v>
      </c>
      <c r="X12" s="78"/>
      <c r="Y12" s="78"/>
      <c r="Z12" s="78"/>
      <c r="AA12" s="78"/>
    </row>
    <row r="13" spans="2:27" ht="30" customHeight="1" thickBot="1">
      <c r="B13" s="23"/>
      <c r="C13" s="14"/>
      <c r="D13" s="14"/>
      <c r="F13" s="16">
        <v>26</v>
      </c>
      <c r="G13" s="32">
        <v>28</v>
      </c>
      <c r="H13" s="22"/>
      <c r="M13" s="22"/>
      <c r="N13" s="31">
        <v>25</v>
      </c>
      <c r="O13" s="24">
        <v>18</v>
      </c>
      <c r="Q13" s="14"/>
      <c r="R13" s="14"/>
      <c r="S13" s="25"/>
      <c r="U13" s="77" t="s">
        <v>54</v>
      </c>
      <c r="V13" s="77"/>
      <c r="W13" s="78" t="s">
        <v>95</v>
      </c>
      <c r="X13" s="83"/>
      <c r="Y13" s="83"/>
      <c r="Z13" s="83"/>
      <c r="AA13" s="84"/>
    </row>
    <row r="14" spans="2:27" ht="30" customHeight="1" thickTop="1">
      <c r="B14" s="23"/>
      <c r="C14" s="14"/>
      <c r="D14" s="14"/>
      <c r="E14" s="74" t="s">
        <v>72</v>
      </c>
      <c r="F14" s="72"/>
      <c r="G14" s="71"/>
      <c r="H14" s="71"/>
      <c r="I14" s="25"/>
      <c r="L14" s="23"/>
      <c r="M14" s="71" t="s">
        <v>73</v>
      </c>
      <c r="N14" s="71"/>
      <c r="O14" s="72"/>
      <c r="P14" s="75"/>
      <c r="Q14" s="14"/>
      <c r="R14" s="14"/>
      <c r="S14" s="25"/>
      <c r="U14" s="77" t="s">
        <v>55</v>
      </c>
      <c r="V14" s="77"/>
      <c r="W14" s="78" t="s">
        <v>96</v>
      </c>
      <c r="X14" s="78"/>
      <c r="Y14" s="78"/>
      <c r="Z14" s="78"/>
      <c r="AA14" s="78"/>
    </row>
    <row r="15" spans="2:27" ht="30" customHeight="1">
      <c r="B15" s="23"/>
      <c r="C15" s="14"/>
      <c r="D15" s="14"/>
      <c r="E15" s="17"/>
      <c r="F15" s="14"/>
      <c r="G15" s="14"/>
      <c r="H15" s="14"/>
      <c r="I15" s="25"/>
      <c r="L15" s="23"/>
      <c r="M15" s="14"/>
      <c r="N15" s="14"/>
      <c r="O15" s="14"/>
      <c r="P15" s="18"/>
      <c r="Q15" s="14"/>
      <c r="R15" s="14"/>
      <c r="S15" s="25"/>
      <c r="U15" s="77" t="s">
        <v>56</v>
      </c>
      <c r="V15" s="77"/>
      <c r="W15" s="78" t="s">
        <v>97</v>
      </c>
      <c r="X15" s="78"/>
      <c r="Y15" s="78"/>
      <c r="Z15" s="78"/>
      <c r="AA15" s="78"/>
    </row>
    <row r="16" spans="2:19" ht="30" customHeight="1">
      <c r="B16" s="23"/>
      <c r="C16" s="14"/>
      <c r="D16" s="14"/>
      <c r="E16" s="17"/>
      <c r="F16" s="14"/>
      <c r="G16" s="14"/>
      <c r="H16" s="14"/>
      <c r="I16" s="25"/>
      <c r="L16" s="23"/>
      <c r="M16" s="14"/>
      <c r="N16" s="14"/>
      <c r="O16" s="14"/>
      <c r="P16" s="18"/>
      <c r="Q16" s="14"/>
      <c r="R16" s="14"/>
      <c r="S16" s="25"/>
    </row>
    <row r="17" spans="2:43" s="16" customFormat="1" ht="30" customHeight="1">
      <c r="B17" s="73" t="s">
        <v>84</v>
      </c>
      <c r="C17" s="73"/>
      <c r="D17" s="73" t="s">
        <v>85</v>
      </c>
      <c r="E17" s="73"/>
      <c r="F17" s="20"/>
      <c r="G17" s="20"/>
      <c r="H17" s="73" t="s">
        <v>86</v>
      </c>
      <c r="I17" s="73"/>
      <c r="J17" s="20"/>
      <c r="K17" s="20"/>
      <c r="L17" s="73" t="s">
        <v>87</v>
      </c>
      <c r="M17" s="73"/>
      <c r="N17" s="20"/>
      <c r="O17" s="20"/>
      <c r="P17" s="73" t="s">
        <v>57</v>
      </c>
      <c r="Q17" s="73"/>
      <c r="R17" s="73" t="s">
        <v>88</v>
      </c>
      <c r="S17" s="73"/>
      <c r="AP17" s="20"/>
      <c r="AQ17" s="20"/>
    </row>
    <row r="18" spans="1:20" s="27" customFormat="1" ht="30" customHeight="1">
      <c r="A18" s="68" t="str">
        <f>W10</f>
        <v>金沢純愛組</v>
      </c>
      <c r="B18" s="68"/>
      <c r="C18" s="68"/>
      <c r="D18" s="69" t="str">
        <f>W11</f>
        <v>朋友</v>
      </c>
      <c r="E18" s="69"/>
      <c r="H18" s="69" t="str">
        <f>W15</f>
        <v>ﾁｰﾑ ＨＩＭＥ</v>
      </c>
      <c r="I18" s="69"/>
      <c r="J18" s="69"/>
      <c r="L18" s="70" t="str">
        <f>W12</f>
        <v>V・D・C</v>
      </c>
      <c r="M18" s="70"/>
      <c r="N18" s="70"/>
      <c r="O18" s="69" t="str">
        <f>W14</f>
        <v>PEANUTS　B</v>
      </c>
      <c r="P18" s="69"/>
      <c r="Q18" s="69"/>
      <c r="R18" s="68" t="str">
        <f>W13</f>
        <v>Ｖａｂｏ Vari</v>
      </c>
      <c r="S18" s="68"/>
      <c r="T18" s="68"/>
    </row>
    <row r="19" spans="1:20" s="27" customFormat="1" ht="30" customHeight="1">
      <c r="A19" s="85" t="s">
        <v>110</v>
      </c>
      <c r="B19" s="85"/>
      <c r="C19" s="85"/>
      <c r="D19" s="85" t="s">
        <v>112</v>
      </c>
      <c r="E19" s="85"/>
      <c r="F19" s="85"/>
      <c r="H19" s="85" t="s">
        <v>108</v>
      </c>
      <c r="I19" s="85"/>
      <c r="J19" s="85"/>
      <c r="L19" s="85" t="s">
        <v>108</v>
      </c>
      <c r="M19" s="85"/>
      <c r="N19" s="85"/>
      <c r="O19" s="85" t="s">
        <v>112</v>
      </c>
      <c r="P19" s="85"/>
      <c r="Q19" s="85"/>
      <c r="R19" s="85" t="s">
        <v>111</v>
      </c>
      <c r="S19" s="85"/>
      <c r="T19" s="85"/>
    </row>
    <row r="20" ht="30" customHeight="1">
      <c r="B20" s="21" t="s">
        <v>58</v>
      </c>
    </row>
  </sheetData>
  <sheetProtection/>
  <mergeCells count="38">
    <mergeCell ref="O19:Q19"/>
    <mergeCell ref="R19:T19"/>
    <mergeCell ref="A19:C19"/>
    <mergeCell ref="D19:F19"/>
    <mergeCell ref="H19:J19"/>
    <mergeCell ref="L19:N19"/>
    <mergeCell ref="U12:V12"/>
    <mergeCell ref="U13:V13"/>
    <mergeCell ref="W15:AA15"/>
    <mergeCell ref="R17:S17"/>
    <mergeCell ref="U14:V14"/>
    <mergeCell ref="U15:V15"/>
    <mergeCell ref="W12:AA12"/>
    <mergeCell ref="W13:AA13"/>
    <mergeCell ref="W14:AA14"/>
    <mergeCell ref="B1:AA1"/>
    <mergeCell ref="U10:V10"/>
    <mergeCell ref="W10:AA10"/>
    <mergeCell ref="U11:V11"/>
    <mergeCell ref="G5:N5"/>
    <mergeCell ref="W11:AA11"/>
    <mergeCell ref="H6:M6"/>
    <mergeCell ref="E9:P9"/>
    <mergeCell ref="C12:F12"/>
    <mergeCell ref="O12:R12"/>
    <mergeCell ref="B17:C17"/>
    <mergeCell ref="E14:H14"/>
    <mergeCell ref="M14:P14"/>
    <mergeCell ref="D17:E17"/>
    <mergeCell ref="H17:I17"/>
    <mergeCell ref="L17:M17"/>
    <mergeCell ref="P17:Q17"/>
    <mergeCell ref="R18:T18"/>
    <mergeCell ref="O18:Q18"/>
    <mergeCell ref="H18:J18"/>
    <mergeCell ref="A18:C18"/>
    <mergeCell ref="L18:N18"/>
    <mergeCell ref="D18:E18"/>
  </mergeCells>
  <printOptions/>
  <pageMargins left="0.1968503937007874" right="0.1968503937007874" top="0.3937007874015748" bottom="0.3937007874015748" header="0.11811023622047245" footer="0.31496062992125984"/>
  <pageSetup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85" zoomScaleNormal="70" zoomScaleSheetLayoutView="85" zoomScalePageLayoutView="0" workbookViewId="0" topLeftCell="A19">
      <selection activeCell="G7" sqref="G7"/>
    </sheetView>
  </sheetViews>
  <sheetFormatPr defaultColWidth="5.375" defaultRowHeight="30" customHeight="1"/>
  <cols>
    <col min="1" max="3" width="5.375" style="13" customWidth="1"/>
    <col min="4" max="4" width="6.125" style="13" bestFit="1" customWidth="1"/>
    <col min="5" max="6" width="5.375" style="13" customWidth="1"/>
    <col min="7" max="7" width="6.125" style="13" bestFit="1" customWidth="1"/>
    <col min="8" max="10" width="5.375" style="13" customWidth="1"/>
    <col min="11" max="11" width="6.125" style="13" bestFit="1" customWidth="1"/>
    <col min="12" max="14" width="5.375" style="13" customWidth="1"/>
    <col min="15" max="15" width="6.125" style="13" bestFit="1" customWidth="1"/>
    <col min="16" max="16" width="5.375" style="13" customWidth="1"/>
    <col min="17" max="17" width="6.125" style="13" bestFit="1" customWidth="1"/>
    <col min="18" max="16384" width="5.375" style="13" customWidth="1"/>
  </cols>
  <sheetData>
    <row r="1" spans="2:27" ht="35.25"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3" ht="30" customHeight="1">
      <c r="B3" s="30" t="s">
        <v>92</v>
      </c>
    </row>
    <row r="5" spans="5:19" ht="30" customHeight="1" thickBot="1">
      <c r="E5" s="79" t="s">
        <v>39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5"/>
      <c r="R5" s="15"/>
      <c r="S5" s="15"/>
    </row>
    <row r="6" spans="5:19" ht="30" customHeight="1" thickBot="1" thickTop="1">
      <c r="E6" s="16"/>
      <c r="F6" s="16"/>
      <c r="G6" s="16"/>
      <c r="H6" s="87" t="s">
        <v>103</v>
      </c>
      <c r="I6" s="88"/>
      <c r="J6" s="88"/>
      <c r="K6" s="88"/>
      <c r="L6" s="88"/>
      <c r="M6" s="89"/>
      <c r="N6" s="16"/>
      <c r="O6" s="16"/>
      <c r="P6" s="16"/>
      <c r="Q6" s="15"/>
      <c r="R6" s="15"/>
      <c r="S6" s="15"/>
    </row>
    <row r="7" spans="11:19" ht="30" customHeight="1" thickTop="1">
      <c r="K7" s="25"/>
      <c r="L7" s="14"/>
      <c r="M7" s="14"/>
      <c r="N7" s="14"/>
      <c r="O7" s="14"/>
      <c r="P7" s="14"/>
      <c r="Q7" s="14"/>
      <c r="R7" s="14"/>
      <c r="S7" s="14"/>
    </row>
    <row r="8" spans="10:19" ht="30" customHeight="1" thickBot="1">
      <c r="J8" s="16">
        <v>10</v>
      </c>
      <c r="K8" s="32">
        <v>25</v>
      </c>
      <c r="L8" s="22"/>
      <c r="M8" s="22"/>
      <c r="N8" s="22"/>
      <c r="O8" s="22"/>
      <c r="P8" s="22"/>
      <c r="Q8" s="14"/>
      <c r="R8" s="14"/>
      <c r="S8" s="14"/>
    </row>
    <row r="9" spans="3:18" ht="30" customHeight="1" thickTop="1">
      <c r="C9" s="14"/>
      <c r="D9" s="23"/>
      <c r="E9" s="72" t="s">
        <v>40</v>
      </c>
      <c r="F9" s="72"/>
      <c r="G9" s="72"/>
      <c r="H9" s="72"/>
      <c r="I9" s="72"/>
      <c r="J9" s="72"/>
      <c r="K9" s="71"/>
      <c r="L9" s="71"/>
      <c r="M9" s="71"/>
      <c r="N9" s="71"/>
      <c r="O9" s="71"/>
      <c r="P9" s="71"/>
      <c r="Q9" s="25"/>
      <c r="R9" s="14"/>
    </row>
    <row r="10" spans="3:27" ht="30" customHeight="1">
      <c r="C10" s="14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5"/>
      <c r="R10" s="14"/>
      <c r="U10" s="77" t="s">
        <v>59</v>
      </c>
      <c r="V10" s="77"/>
      <c r="W10" s="78" t="s">
        <v>98</v>
      </c>
      <c r="X10" s="78"/>
      <c r="Y10" s="78"/>
      <c r="Z10" s="78"/>
      <c r="AA10" s="78"/>
    </row>
    <row r="11" spans="3:27" ht="30" customHeight="1" thickBot="1">
      <c r="C11" s="22"/>
      <c r="D11" s="31">
        <v>25</v>
      </c>
      <c r="E11" s="24">
        <v>21</v>
      </c>
      <c r="F11" s="19"/>
      <c r="G11" s="14"/>
      <c r="H11" s="14"/>
      <c r="I11" s="14"/>
      <c r="J11" s="14"/>
      <c r="K11" s="14"/>
      <c r="L11" s="14"/>
      <c r="M11" s="14"/>
      <c r="N11" s="14"/>
      <c r="O11" s="19"/>
      <c r="P11" s="24">
        <v>21</v>
      </c>
      <c r="Q11" s="32">
        <v>25</v>
      </c>
      <c r="R11" s="22"/>
      <c r="U11" s="77" t="s">
        <v>60</v>
      </c>
      <c r="V11" s="77"/>
      <c r="W11" s="78" t="s">
        <v>99</v>
      </c>
      <c r="X11" s="78"/>
      <c r="Y11" s="78"/>
      <c r="Z11" s="78"/>
      <c r="AA11" s="78"/>
    </row>
    <row r="12" spans="2:27" ht="30" customHeight="1" thickTop="1">
      <c r="B12" s="23"/>
      <c r="C12" s="71" t="s">
        <v>66</v>
      </c>
      <c r="D12" s="71"/>
      <c r="E12" s="72"/>
      <c r="F12" s="72"/>
      <c r="G12" s="25"/>
      <c r="N12" s="23"/>
      <c r="O12" s="72" t="s">
        <v>67</v>
      </c>
      <c r="P12" s="72"/>
      <c r="Q12" s="71"/>
      <c r="R12" s="71"/>
      <c r="S12" s="25"/>
      <c r="U12" s="77" t="s">
        <v>61</v>
      </c>
      <c r="V12" s="77"/>
      <c r="W12" s="78" t="s">
        <v>74</v>
      </c>
      <c r="X12" s="78"/>
      <c r="Y12" s="78"/>
      <c r="Z12" s="78"/>
      <c r="AA12" s="78"/>
    </row>
    <row r="13" spans="2:27" ht="30" customHeight="1" thickBot="1">
      <c r="B13" s="23"/>
      <c r="C13" s="14"/>
      <c r="D13" s="14"/>
      <c r="F13" s="16">
        <v>17</v>
      </c>
      <c r="G13" s="32">
        <v>25</v>
      </c>
      <c r="H13" s="22"/>
      <c r="N13" s="26">
        <v>20</v>
      </c>
      <c r="O13" s="33">
        <v>25</v>
      </c>
      <c r="P13" s="22"/>
      <c r="Q13" s="14"/>
      <c r="R13" s="14"/>
      <c r="S13" s="25"/>
      <c r="U13" s="77" t="s">
        <v>62</v>
      </c>
      <c r="V13" s="77"/>
      <c r="W13" s="78" t="s">
        <v>102</v>
      </c>
      <c r="X13" s="78"/>
      <c r="Y13" s="78"/>
      <c r="Z13" s="78"/>
      <c r="AA13" s="78"/>
    </row>
    <row r="14" spans="2:27" ht="30" customHeight="1" thickTop="1">
      <c r="B14" s="23"/>
      <c r="C14" s="14"/>
      <c r="D14" s="14"/>
      <c r="E14" s="74" t="s">
        <v>68</v>
      </c>
      <c r="F14" s="72"/>
      <c r="G14" s="71"/>
      <c r="H14" s="71"/>
      <c r="I14" s="25"/>
      <c r="M14" s="74" t="s">
        <v>69</v>
      </c>
      <c r="N14" s="72"/>
      <c r="O14" s="71"/>
      <c r="P14" s="71"/>
      <c r="Q14" s="25"/>
      <c r="R14" s="14"/>
      <c r="S14" s="25"/>
      <c r="U14" s="77" t="s">
        <v>63</v>
      </c>
      <c r="V14" s="77"/>
      <c r="W14" s="78" t="s">
        <v>76</v>
      </c>
      <c r="X14" s="78"/>
      <c r="Y14" s="78"/>
      <c r="Z14" s="78"/>
      <c r="AA14" s="78"/>
    </row>
    <row r="15" spans="2:27" ht="30" customHeight="1">
      <c r="B15" s="23"/>
      <c r="C15" s="14"/>
      <c r="D15" s="14"/>
      <c r="E15" s="17"/>
      <c r="F15" s="14"/>
      <c r="G15" s="14"/>
      <c r="H15" s="14"/>
      <c r="I15" s="25"/>
      <c r="M15" s="17"/>
      <c r="N15" s="14"/>
      <c r="O15" s="14"/>
      <c r="P15" s="14"/>
      <c r="Q15" s="25"/>
      <c r="R15" s="14"/>
      <c r="S15" s="25"/>
      <c r="U15" s="77" t="s">
        <v>64</v>
      </c>
      <c r="V15" s="77"/>
      <c r="W15" s="78" t="s">
        <v>77</v>
      </c>
      <c r="X15" s="78"/>
      <c r="Y15" s="78"/>
      <c r="Z15" s="78"/>
      <c r="AA15" s="78"/>
    </row>
    <row r="16" spans="2:19" ht="30" customHeight="1">
      <c r="B16" s="23"/>
      <c r="C16" s="14"/>
      <c r="D16" s="14"/>
      <c r="E16" s="17"/>
      <c r="F16" s="14"/>
      <c r="G16" s="14"/>
      <c r="H16" s="14"/>
      <c r="I16" s="25"/>
      <c r="M16" s="17"/>
      <c r="N16" s="14"/>
      <c r="O16" s="14"/>
      <c r="P16" s="14"/>
      <c r="Q16" s="25"/>
      <c r="R16" s="14"/>
      <c r="S16" s="25"/>
    </row>
    <row r="17" spans="2:19" ht="30" customHeight="1">
      <c r="B17" s="73" t="s">
        <v>78</v>
      </c>
      <c r="C17" s="73"/>
      <c r="D17" s="73" t="s">
        <v>79</v>
      </c>
      <c r="E17" s="73"/>
      <c r="F17" s="20"/>
      <c r="G17" s="20"/>
      <c r="H17" s="73" t="s">
        <v>80</v>
      </c>
      <c r="I17" s="73"/>
      <c r="J17" s="20"/>
      <c r="K17" s="20"/>
      <c r="L17" s="73" t="s">
        <v>81</v>
      </c>
      <c r="M17" s="73"/>
      <c r="N17" s="20"/>
      <c r="O17" s="20"/>
      <c r="P17" s="73" t="s">
        <v>82</v>
      </c>
      <c r="Q17" s="73"/>
      <c r="R17" s="73" t="s">
        <v>83</v>
      </c>
      <c r="S17" s="73"/>
    </row>
    <row r="18" spans="1:20" s="27" customFormat="1" ht="30" customHeight="1">
      <c r="A18" s="68" t="str">
        <f>W10</f>
        <v>ホーベーズ</v>
      </c>
      <c r="B18" s="68"/>
      <c r="C18" s="68"/>
      <c r="D18" s="69" t="str">
        <f>W11</f>
        <v>サンライズ</v>
      </c>
      <c r="E18" s="69"/>
      <c r="F18" s="69"/>
      <c r="H18" s="69" t="str">
        <f>W15</f>
        <v>岡野農園B</v>
      </c>
      <c r="I18" s="69"/>
      <c r="J18" s="69"/>
      <c r="L18" s="70" t="str">
        <f>W12</f>
        <v>岡野農園A</v>
      </c>
      <c r="M18" s="70"/>
      <c r="N18" s="70"/>
      <c r="O18" s="70" t="str">
        <f>W14</f>
        <v>三宅島ｽｶｰﾚｯﾂ</v>
      </c>
      <c r="P18" s="70"/>
      <c r="Q18" s="70"/>
      <c r="R18" s="86" t="str">
        <f>W13</f>
        <v>PEANUTS　Ａ</v>
      </c>
      <c r="S18" s="86"/>
      <c r="T18" s="86"/>
    </row>
    <row r="19" spans="1:20" s="27" customFormat="1" ht="30" customHeight="1">
      <c r="A19" s="85" t="s">
        <v>105</v>
      </c>
      <c r="B19" s="85"/>
      <c r="C19" s="85"/>
      <c r="D19" s="85" t="s">
        <v>106</v>
      </c>
      <c r="E19" s="85"/>
      <c r="F19" s="85"/>
      <c r="H19" s="85" t="s">
        <v>107</v>
      </c>
      <c r="I19" s="85"/>
      <c r="J19" s="85"/>
      <c r="L19" s="85" t="s">
        <v>106</v>
      </c>
      <c r="M19" s="85"/>
      <c r="N19" s="85"/>
      <c r="O19" s="85" t="s">
        <v>107</v>
      </c>
      <c r="P19" s="85"/>
      <c r="Q19" s="85"/>
      <c r="R19" s="85" t="s">
        <v>104</v>
      </c>
      <c r="S19" s="85"/>
      <c r="T19" s="85"/>
    </row>
    <row r="20" ht="30" customHeight="1">
      <c r="B20" s="21" t="s">
        <v>58</v>
      </c>
    </row>
  </sheetData>
  <sheetProtection/>
  <mergeCells count="38">
    <mergeCell ref="R19:T19"/>
    <mergeCell ref="A19:C19"/>
    <mergeCell ref="D19:F19"/>
    <mergeCell ref="L19:N19"/>
    <mergeCell ref="H19:J19"/>
    <mergeCell ref="O19:Q19"/>
    <mergeCell ref="U14:V14"/>
    <mergeCell ref="W14:AA14"/>
    <mergeCell ref="E14:H14"/>
    <mergeCell ref="M14:P14"/>
    <mergeCell ref="U12:V12"/>
    <mergeCell ref="W12:AA12"/>
    <mergeCell ref="U13:V13"/>
    <mergeCell ref="W13:AA13"/>
    <mergeCell ref="B1:AA1"/>
    <mergeCell ref="U10:V10"/>
    <mergeCell ref="W10:AA10"/>
    <mergeCell ref="U11:V11"/>
    <mergeCell ref="W11:AA11"/>
    <mergeCell ref="E5:P5"/>
    <mergeCell ref="H6:M6"/>
    <mergeCell ref="H17:I17"/>
    <mergeCell ref="E9:P9"/>
    <mergeCell ref="C12:F12"/>
    <mergeCell ref="O12:R12"/>
    <mergeCell ref="L17:M17"/>
    <mergeCell ref="P17:Q17"/>
    <mergeCell ref="R17:S17"/>
    <mergeCell ref="O18:Q18"/>
    <mergeCell ref="R18:T18"/>
    <mergeCell ref="U15:V15"/>
    <mergeCell ref="W15:AA15"/>
    <mergeCell ref="A18:C18"/>
    <mergeCell ref="D18:F18"/>
    <mergeCell ref="H18:J18"/>
    <mergeCell ref="L18:N18"/>
    <mergeCell ref="B17:C17"/>
    <mergeCell ref="D17:E17"/>
  </mergeCells>
  <printOptions/>
  <pageMargins left="0.3937007874015748" right="0.1968503937007874" top="0.3937007874015748" bottom="0.3937007874015748" header="0.11811023622047245" footer="0.31496062992125984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沖山 恵美</cp:lastModifiedBy>
  <cp:lastPrinted>2012-09-01T11:09:38Z</cp:lastPrinted>
  <dcterms:created xsi:type="dcterms:W3CDTF">2012-08-16T04:35:58Z</dcterms:created>
  <dcterms:modified xsi:type="dcterms:W3CDTF">2012-09-01T11:09:48Z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